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770" windowWidth="17400" windowHeight="10650"/>
  </bookViews>
  <sheets>
    <sheet name="Лист1" sheetId="1" r:id="rId1"/>
  </sheets>
  <definedNames>
    <definedName name="_xlnm._FilterDatabase" localSheetId="0" hidden="1">Лист1!$A$5:$K$150</definedName>
    <definedName name="_xlnm.Print_Titles" localSheetId="0">Лист1!$4:$5</definedName>
    <definedName name="_xlnm.Print_Area" localSheetId="0">Лист1!$A:$H</definedName>
  </definedNames>
  <calcPr calcId="145621"/>
</workbook>
</file>

<file path=xl/calcChain.xml><?xml version="1.0" encoding="utf-8"?>
<calcChain xmlns="http://schemas.openxmlformats.org/spreadsheetml/2006/main">
  <c r="F10" i="1" l="1"/>
  <c r="E10" i="1"/>
  <c r="D10" i="1"/>
  <c r="E9" i="1"/>
  <c r="F9" i="1"/>
  <c r="D9" i="1"/>
  <c r="E141" i="1" l="1"/>
  <c r="F141" i="1"/>
  <c r="D141" i="1"/>
  <c r="D151" i="1"/>
  <c r="E150" i="1"/>
  <c r="F150" i="1"/>
  <c r="D150" i="1"/>
  <c r="D149" i="1"/>
  <c r="E146" i="1"/>
  <c r="F146" i="1"/>
  <c r="D146" i="1"/>
  <c r="D145" i="1"/>
  <c r="E109" i="1"/>
  <c r="F109" i="1"/>
  <c r="D109" i="1"/>
  <c r="E108" i="1"/>
  <c r="F108" i="1"/>
  <c r="D108" i="1"/>
  <c r="E138" i="1"/>
  <c r="D138" i="1"/>
  <c r="D137" i="1"/>
  <c r="E135" i="1"/>
  <c r="D135" i="1"/>
  <c r="D134" i="1"/>
  <c r="E129" i="1"/>
  <c r="F129" i="1"/>
  <c r="D129" i="1"/>
  <c r="D128" i="1"/>
  <c r="D117" i="1"/>
  <c r="D124" i="1"/>
  <c r="E117" i="1"/>
  <c r="F117" i="1"/>
  <c r="D116" i="1"/>
  <c r="E113" i="1"/>
  <c r="F113" i="1"/>
  <c r="D113" i="1"/>
  <c r="D112" i="1"/>
  <c r="E80" i="1"/>
  <c r="F80" i="1"/>
  <c r="F81" i="1" s="1"/>
  <c r="D80" i="1"/>
  <c r="D81" i="1" s="1"/>
  <c r="E81" i="1"/>
  <c r="E85" i="1"/>
  <c r="F85" i="1"/>
  <c r="D85" i="1"/>
  <c r="E89" i="1"/>
  <c r="F89" i="1"/>
  <c r="D89" i="1"/>
  <c r="D88" i="1"/>
  <c r="E102" i="1"/>
  <c r="F102" i="1"/>
  <c r="D102" i="1"/>
  <c r="D101" i="1"/>
  <c r="E46" i="1" l="1"/>
  <c r="F46" i="1"/>
  <c r="D46" i="1"/>
  <c r="E45" i="1"/>
  <c r="F45" i="1"/>
  <c r="D45" i="1"/>
  <c r="E77" i="1"/>
  <c r="F77" i="1"/>
  <c r="D77" i="1"/>
  <c r="D76" i="1"/>
  <c r="E74" i="1"/>
  <c r="F74" i="1"/>
  <c r="D74" i="1"/>
  <c r="D73" i="1"/>
  <c r="E70" i="1"/>
  <c r="F70" i="1"/>
  <c r="D70" i="1"/>
  <c r="D69" i="1"/>
  <c r="E66" i="1"/>
  <c r="F66" i="1"/>
  <c r="D66" i="1"/>
  <c r="D65" i="1"/>
  <c r="E62" i="1"/>
  <c r="F62" i="1"/>
  <c r="D62" i="1"/>
  <c r="D61" i="1"/>
  <c r="E58" i="1"/>
  <c r="F58" i="1"/>
  <c r="D58" i="1"/>
  <c r="D57" i="1"/>
  <c r="E54" i="1"/>
  <c r="F54" i="1"/>
  <c r="D54" i="1"/>
  <c r="D53" i="1"/>
  <c r="F50" i="1"/>
  <c r="E50" i="1"/>
  <c r="D50" i="1"/>
  <c r="D49" i="1"/>
  <c r="E13" i="1"/>
  <c r="E14" i="1"/>
  <c r="D14" i="1"/>
  <c r="F14" i="1"/>
  <c r="F13" i="1"/>
  <c r="D13" i="1"/>
  <c r="D41" i="1"/>
  <c r="E37" i="1"/>
  <c r="D37" i="1"/>
  <c r="E32" i="1"/>
  <c r="F32" i="1"/>
  <c r="D32" i="1"/>
  <c r="D31" i="1"/>
  <c r="E26" i="1"/>
  <c r="F26" i="1"/>
  <c r="D26" i="1"/>
  <c r="D25" i="1"/>
  <c r="E22" i="1"/>
  <c r="F22" i="1"/>
  <c r="D22" i="1"/>
  <c r="D21" i="1"/>
  <c r="E18" i="1"/>
  <c r="F18" i="1"/>
  <c r="D18" i="1"/>
  <c r="D17" i="1"/>
  <c r="H40" i="1"/>
  <c r="G40" i="1"/>
  <c r="F40" i="1"/>
  <c r="F142" i="1" l="1"/>
  <c r="D142" i="1"/>
  <c r="F132" i="1"/>
  <c r="D132" i="1"/>
  <c r="F125" i="1"/>
  <c r="D125" i="1"/>
  <c r="F29" i="1"/>
  <c r="E29" i="1"/>
  <c r="D29" i="1"/>
  <c r="E42" i="1" l="1"/>
  <c r="F42" i="1"/>
  <c r="G42" i="1"/>
  <c r="H42" i="1"/>
  <c r="D42" i="1"/>
  <c r="F37" i="1"/>
  <c r="G37" i="1"/>
  <c r="H37" i="1"/>
  <c r="E34" i="1"/>
  <c r="F34" i="1"/>
  <c r="G34" i="1"/>
  <c r="H34" i="1"/>
  <c r="D34" i="1"/>
  <c r="G32" i="1"/>
  <c r="H32" i="1"/>
  <c r="E142" i="1" l="1"/>
  <c r="F138" i="1"/>
  <c r="F135" i="1"/>
  <c r="E132" i="1"/>
  <c r="E125" i="1"/>
</calcChain>
</file>

<file path=xl/sharedStrings.xml><?xml version="1.0" encoding="utf-8"?>
<sst xmlns="http://schemas.openxmlformats.org/spreadsheetml/2006/main" count="133" uniqueCount="57">
  <si>
    <t>Ответственный исполнитель, соисполнитель, участник</t>
  </si>
  <si>
    <t>Годы реализации</t>
  </si>
  <si>
    <t>Всего</t>
  </si>
  <si>
    <t>Государственная программа Ленинградской области "Развитие здравоохранения в Ленинградской области"</t>
  </si>
  <si>
    <t>Комитет по здравоохранению Ленинградской области</t>
  </si>
  <si>
    <t>Основное мероприятие "Профилактика заболеваний и формирование здорового образа жизни"</t>
  </si>
  <si>
    <t xml:space="preserve">Основное мероприятие "Финансовое обеспечение приобретения лекарственных препаратов" 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</si>
  <si>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</si>
  <si>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</si>
  <si>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Комитет по строительству Ленинградской области</t>
  </si>
  <si>
    <t>Комитет по здравоохранению Ленинградской области, Комитет по строительству Ленинградской области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</si>
  <si>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</si>
  <si>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Подпрограмма "Организация обязательного медицинского страхования граждан Российской Федерации"</t>
  </si>
  <si>
    <t xml:space="preserve">Основное мероприятие "Развитие системы донорства органов человека в целях трансплантации" 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</si>
  <si>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</si>
  <si>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</si>
  <si>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 xml:space="preserve"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 </t>
  </si>
  <si>
    <t>Основное мероприятие "Высокотехнологичная медицинская помощь"</t>
  </si>
  <si>
    <t>Основное мероприятие "Охрана здоровья матери и ребенка"</t>
  </si>
  <si>
    <t>Основное мероприятие "Санаторно-курортное лечение"</t>
  </si>
  <si>
    <t>Подпрограмма "Управление и кадровое обеспечение"</t>
  </si>
  <si>
    <t>Основное мероприятие "Вовлечение профессиональных сообществ в аттестацию и аккредитацию врачебных кадров"</t>
  </si>
  <si>
    <t>Подпрограмма "Организация территориальной модели здравоохранения Ленинградской области"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</si>
  <si>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</si>
  <si>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Приоритетный проект "Создание онкологического центра. 1 этап - формирование концепции"</t>
  </si>
  <si>
    <t>Приоритетный проект "Ленинградский областной центр медицинской реабилитации"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</si>
  <si>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</si>
  <si>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>Основное мероприятие "Паллиативная медицинская помощь"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</si>
  <si>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</si>
  <si>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"Борьба с сердечно-сосудистыми заболеваниями"</t>
  </si>
  <si>
    <t>Федеральный проект "Борьба с онкологическими заболеваниями"</t>
  </si>
  <si>
    <t>Основное мероприятие "Повышение престижа медицинских специальностей"</t>
  </si>
  <si>
    <t>Основное мероприятие "Государственная поддержка отдельных категорий медицинских работников"</t>
  </si>
  <si>
    <t>Федеарльный проект "Развитие экспорта медицинских услуг"</t>
  </si>
  <si>
    <t>Федеральный проект "Обеспечение медицинских организаций системы здравоохранения квалифицированными кадрами"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</si>
  <si>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</si>
  <si>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Федеральный проект "Формирование системы мотивации граждан к здоровому образу жизни, включая здоровое питание и отказ от вредных привычек"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</si>
  <si>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</si>
  <si>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Основное мероприятие"Реализация в Ленинградской области государственной информационной системы в сфере здравоохранения соответствующей требованиямМинистерства здравоохранения Российской Федерации и подключенной к государственной информационной системе "Здравоохранение" (ЕГИСЗ)"</t>
  </si>
  <si>
    <t xml:space="preserve">Комитет по здравоохранению Ленинградской области, </t>
  </si>
  <si>
    <t>Федеральный проект "Старшее поколение"</t>
  </si>
  <si>
    <t>Приоритетный проект "Создание территориальной модели оказания медицинской помощи"</t>
  </si>
  <si>
    <t>Федеральный проект "Развитие системы оказания  первичной медико-санитарной помощи"</t>
  </si>
  <si>
    <t>Комитет цифрового развития Ленинградской области</t>
  </si>
  <si>
    <t xml:space="preserve"> Основное мероприятие "Мероприятия, направленные на укрепление материально-технической базы учреждений здравоохранения"</t>
  </si>
  <si>
    <t>Фактическое финансирование, тыс. руб.</t>
  </si>
  <si>
    <t>Федеральный бюджет</t>
  </si>
  <si>
    <t>Сведения о фактических расходах на реализацию государственной программы "Развитие здравоохранения в Ленинградской области"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</si>
  <si>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</si>
  <si>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</si>
  <si>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</si>
  <si>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>Наименование государственной программы,  подпрограммы государственной программы, ведомственной целевой программы, основного мероприятия, проекта</t>
  </si>
  <si>
    <t>Итого за 2018-2020</t>
  </si>
  <si>
    <t>Итого за 2018-2019</t>
  </si>
  <si>
    <t>Итого за 2019-2020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</si>
  <si>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</si>
  <si>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Приложение 3 к изменениям…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</si>
</sst>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11" fillId="0" borderId="0" xfId="0" applyNumberFormat="1" applyFont="1" applyFill="1"/>
    <xf numFmtId="0" fontId="11" fillId="0" borderId="0" xfId="0" applyFont="1" applyFill="1"/>
    <xf numFmtId="0" fontId="1" fillId="0" borderId="1" xfId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56.25" customHeight="1" outlineLevelRow="1" x14ac:dyDescent="0.25"/>
  <cols>
    <col min="1" max="1" width="68" style="6" customWidth="1"/>
    <col min="2" max="2" width="21.85546875" style="7" customWidth="1"/>
    <col min="3" max="3" width="15.5703125" style="6" customWidth="1"/>
    <col min="4" max="4" width="17.42578125" style="6" customWidth="1"/>
    <col min="5" max="5" width="16.5703125" style="6" customWidth="1"/>
    <col min="6" max="6" width="17.28515625" style="6" customWidth="1"/>
    <col min="7" max="7" width="15.140625" style="6" customWidth="1"/>
    <col min="8" max="8" width="17.5703125" style="6" customWidth="1"/>
    <col min="9" max="9" width="30.5703125" customWidth="1"/>
    <col min="10" max="10" width="18.7109375" customWidth="1"/>
    <col min="11" max="11" width="16" customWidth="1"/>
  </cols>
  <sheetData>
    <row r="1" spans="1:10" ht="15" x14ac:dyDescent="0.25">
      <c r="A1" s="60" t="s">
        <v>56</v>
      </c>
      <c r="B1" s="60"/>
      <c r="C1" s="60"/>
      <c r="D1" s="60"/>
      <c r="E1" s="60"/>
      <c r="F1" s="60"/>
      <c r="G1" s="60"/>
      <c r="H1" s="60"/>
    </row>
    <row r="2" spans="1:10" ht="24.75" customHeight="1" x14ac:dyDescent="0.25">
      <c r="A2" s="67"/>
      <c r="B2" s="67"/>
      <c r="C2" s="67"/>
      <c r="D2" s="67"/>
      <c r="E2" s="67"/>
      <c r="F2" s="67"/>
      <c r="G2" s="67"/>
      <c r="H2" s="67"/>
    </row>
    <row r="3" spans="1:10" ht="48" customHeight="1" x14ac:dyDescent="0.25">
      <c r="A3" s="61" t="s">
        <v>47</v>
      </c>
      <c r="B3" s="62"/>
      <c r="C3" s="62"/>
      <c r="D3" s="62"/>
      <c r="E3" s="62"/>
      <c r="F3" s="62"/>
      <c r="G3" s="62"/>
      <c r="H3" s="63"/>
    </row>
    <row r="4" spans="1:10" ht="15.75" customHeight="1" x14ac:dyDescent="0.25">
      <c r="A4" s="64" t="s">
        <v>51</v>
      </c>
      <c r="B4" s="64" t="s">
        <v>0</v>
      </c>
      <c r="C4" s="65" t="s">
        <v>1</v>
      </c>
      <c r="D4" s="66" t="s">
        <v>45</v>
      </c>
      <c r="E4" s="66"/>
      <c r="F4" s="66"/>
      <c r="G4" s="66"/>
      <c r="H4" s="66"/>
    </row>
    <row r="5" spans="1:10" ht="79.5" customHeight="1" x14ac:dyDescent="0.25">
      <c r="A5" s="64"/>
      <c r="B5" s="64"/>
      <c r="C5" s="65"/>
      <c r="D5" s="3" t="s">
        <v>2</v>
      </c>
      <c r="E5" s="30" t="s">
        <v>46</v>
      </c>
      <c r="F5" s="30" t="s">
        <v>48</v>
      </c>
      <c r="G5" s="19" t="s">
        <v>49</v>
      </c>
      <c r="H5" s="19" t="s">
        <v>50</v>
      </c>
    </row>
    <row r="6" spans="1:10" ht="15.75" x14ac:dyDescent="0.25">
      <c r="A6" s="10">
        <v>1</v>
      </c>
      <c r="B6" s="10">
        <v>2</v>
      </c>
      <c r="C6" s="10">
        <v>5</v>
      </c>
      <c r="D6" s="1">
        <v>6</v>
      </c>
      <c r="E6" s="2">
        <v>7</v>
      </c>
      <c r="F6" s="1">
        <v>8</v>
      </c>
      <c r="G6" s="2">
        <v>9</v>
      </c>
      <c r="H6" s="1">
        <v>10</v>
      </c>
    </row>
    <row r="7" spans="1:10" ht="35.1" customHeight="1" x14ac:dyDescent="0.25">
      <c r="A7" s="57" t="s">
        <v>3</v>
      </c>
      <c r="B7" s="54" t="s">
        <v>4</v>
      </c>
      <c r="C7" s="14">
        <v>2018</v>
      </c>
      <c r="D7" s="42">
        <v>21946096.130000003</v>
      </c>
      <c r="E7" s="42">
        <v>935157.78</v>
      </c>
      <c r="F7" s="42">
        <v>21010938.350000001</v>
      </c>
      <c r="G7" s="42">
        <v>0</v>
      </c>
      <c r="H7" s="42">
        <v>0</v>
      </c>
      <c r="I7" s="4"/>
      <c r="J7" s="4"/>
    </row>
    <row r="8" spans="1:10" ht="35.1" customHeight="1" x14ac:dyDescent="0.25">
      <c r="A8" s="58"/>
      <c r="B8" s="55"/>
      <c r="C8" s="14">
        <v>2019</v>
      </c>
      <c r="D8" s="42">
        <v>27476905.130000003</v>
      </c>
      <c r="E8" s="42">
        <v>1617046.92</v>
      </c>
      <c r="F8" s="42">
        <v>25859858.210000001</v>
      </c>
      <c r="G8" s="42">
        <v>0</v>
      </c>
      <c r="H8" s="42">
        <v>0</v>
      </c>
      <c r="I8" s="4"/>
      <c r="J8" s="4"/>
    </row>
    <row r="9" spans="1:10" ht="35.1" customHeight="1" x14ac:dyDescent="0.25">
      <c r="A9" s="59"/>
      <c r="B9" s="56"/>
      <c r="C9" s="14">
        <v>2020</v>
      </c>
      <c r="D9" s="42">
        <f>D13+D45+D80+D108+D141</f>
        <v>33471500.700000003</v>
      </c>
      <c r="E9" s="42">
        <f t="shared" ref="E9:F9" si="0">E13+E45+E80+E108+E141</f>
        <v>5759850.7999999989</v>
      </c>
      <c r="F9" s="42">
        <f t="shared" si="0"/>
        <v>27711649.899999999</v>
      </c>
      <c r="G9" s="42"/>
      <c r="H9" s="42"/>
      <c r="I9" s="4"/>
      <c r="J9" s="4"/>
    </row>
    <row r="10" spans="1:10" ht="18.75" customHeight="1" x14ac:dyDescent="0.25">
      <c r="A10" s="15" t="s">
        <v>52</v>
      </c>
      <c r="B10" s="34"/>
      <c r="C10" s="14"/>
      <c r="D10" s="42">
        <f>D7+D8+D9</f>
        <v>82894501.960000008</v>
      </c>
      <c r="E10" s="42">
        <f>E7+E8+E9</f>
        <v>8312055.4999999991</v>
      </c>
      <c r="F10" s="42">
        <f>F7+F8+F9</f>
        <v>74582446.460000008</v>
      </c>
      <c r="G10" s="42">
        <v>0</v>
      </c>
      <c r="H10" s="42">
        <v>0</v>
      </c>
      <c r="I10" s="4"/>
      <c r="J10" s="4"/>
    </row>
    <row r="11" spans="1:10" s="6" customFormat="1" ht="15" customHeight="1" x14ac:dyDescent="0.25">
      <c r="A11" s="49" t="s">
        <v>14</v>
      </c>
      <c r="B11" s="49" t="s">
        <v>4</v>
      </c>
      <c r="C11" s="13">
        <v>2018</v>
      </c>
      <c r="D11" s="43">
        <v>2815444.77</v>
      </c>
      <c r="E11" s="43">
        <v>677715.54</v>
      </c>
      <c r="F11" s="43">
        <v>2137729.23</v>
      </c>
      <c r="G11" s="43">
        <v>0</v>
      </c>
      <c r="H11" s="43">
        <v>0</v>
      </c>
      <c r="I11" s="5"/>
    </row>
    <row r="12" spans="1:10" s="6" customFormat="1" ht="15" x14ac:dyDescent="0.25">
      <c r="A12" s="51"/>
      <c r="B12" s="51"/>
      <c r="C12" s="13">
        <v>2019</v>
      </c>
      <c r="D12" s="43">
        <v>3512232.2600000002</v>
      </c>
      <c r="E12" s="43">
        <v>945543.5</v>
      </c>
      <c r="F12" s="43">
        <v>2566688.7600000002</v>
      </c>
      <c r="G12" s="43">
        <v>0</v>
      </c>
      <c r="H12" s="43">
        <v>0</v>
      </c>
      <c r="I12" s="5"/>
      <c r="J12" s="5"/>
    </row>
    <row r="13" spans="1:10" s="6" customFormat="1" ht="15" x14ac:dyDescent="0.25">
      <c r="A13" s="50"/>
      <c r="B13" s="50"/>
      <c r="C13" s="18">
        <v>2020</v>
      </c>
      <c r="D13" s="43">
        <f>D17+D21+D25+D31+D36+D41</f>
        <v>4652678.8000000007</v>
      </c>
      <c r="E13" s="43">
        <f>E17+E21+E25+E31+E36+E41</f>
        <v>1252406.2</v>
      </c>
      <c r="F13" s="43">
        <f t="shared" ref="F13" si="1">F17+F21+F25+F31+F36+F41</f>
        <v>3400272.5999999996</v>
      </c>
      <c r="G13" s="43"/>
      <c r="H13" s="43"/>
      <c r="I13" s="5"/>
      <c r="J13" s="5"/>
    </row>
    <row r="14" spans="1:10" s="6" customFormat="1" ht="15" x14ac:dyDescent="0.25">
      <c r="A14" s="25" t="s">
        <v>52</v>
      </c>
      <c r="B14" s="34"/>
      <c r="C14" s="14"/>
      <c r="D14" s="42">
        <f>SUM(D11:D13)</f>
        <v>10980355.830000002</v>
      </c>
      <c r="E14" s="42">
        <f>SUM(E11:E13)</f>
        <v>2875665.24</v>
      </c>
      <c r="F14" s="42">
        <f>SUM(F11:F13)</f>
        <v>8104690.5899999999</v>
      </c>
      <c r="G14" s="42">
        <v>0</v>
      </c>
      <c r="H14" s="42">
        <v>0</v>
      </c>
      <c r="I14" s="5"/>
      <c r="J14" s="5"/>
    </row>
    <row r="15" spans="1:10" s="6" customFormat="1" ht="35.1" customHeight="1" x14ac:dyDescent="0.25">
      <c r="A15" s="49" t="s">
        <v>15</v>
      </c>
      <c r="B15" s="49" t="s">
        <v>4</v>
      </c>
      <c r="C15" s="13">
        <v>2018</v>
      </c>
      <c r="D15" s="43">
        <v>784952.98</v>
      </c>
      <c r="E15" s="43">
        <v>0</v>
      </c>
      <c r="F15" s="43">
        <v>784952.98</v>
      </c>
      <c r="G15" s="43">
        <v>0</v>
      </c>
      <c r="H15" s="43">
        <v>0</v>
      </c>
      <c r="I15" s="5"/>
    </row>
    <row r="16" spans="1:10" s="6" customFormat="1" ht="35.1" customHeight="1" x14ac:dyDescent="0.25">
      <c r="A16" s="51"/>
      <c r="B16" s="51"/>
      <c r="C16" s="13">
        <v>2019</v>
      </c>
      <c r="D16" s="43">
        <v>905647.73</v>
      </c>
      <c r="E16" s="43">
        <v>0</v>
      </c>
      <c r="F16" s="43">
        <v>905647.73</v>
      </c>
      <c r="G16" s="43">
        <v>0</v>
      </c>
      <c r="H16" s="43">
        <v>0</v>
      </c>
      <c r="I16" s="5"/>
    </row>
    <row r="17" spans="1:11" s="6" customFormat="1" ht="35.1" customHeight="1" x14ac:dyDescent="0.25">
      <c r="A17" s="50"/>
      <c r="B17" s="50"/>
      <c r="C17" s="18">
        <v>2020</v>
      </c>
      <c r="D17" s="43">
        <f>E17+F17</f>
        <v>1707069.2999999998</v>
      </c>
      <c r="E17" s="43">
        <v>352506.9</v>
      </c>
      <c r="F17" s="43">
        <v>1354562.4</v>
      </c>
      <c r="G17" s="43"/>
      <c r="H17" s="43"/>
      <c r="I17" s="5"/>
    </row>
    <row r="18" spans="1:11" s="6" customFormat="1" ht="16.5" customHeight="1" outlineLevel="1" x14ac:dyDescent="0.25">
      <c r="A18" s="31" t="s">
        <v>52</v>
      </c>
      <c r="B18" s="32"/>
      <c r="C18" s="13"/>
      <c r="D18" s="42">
        <f>D15+D16+D17</f>
        <v>3397670.01</v>
      </c>
      <c r="E18" s="42">
        <f t="shared" ref="E18:F18" si="2">E15+E16+E17</f>
        <v>352506.9</v>
      </c>
      <c r="F18" s="42">
        <f t="shared" si="2"/>
        <v>3045163.11</v>
      </c>
      <c r="G18" s="42">
        <v>0</v>
      </c>
      <c r="H18" s="42">
        <v>0</v>
      </c>
      <c r="I18" s="5"/>
      <c r="K18" s="5"/>
    </row>
    <row r="19" spans="1:11" s="6" customFormat="1" ht="15" customHeight="1" x14ac:dyDescent="0.25">
      <c r="A19" s="49" t="s">
        <v>5</v>
      </c>
      <c r="B19" s="49" t="s">
        <v>4</v>
      </c>
      <c r="C19" s="13">
        <v>2018</v>
      </c>
      <c r="D19" s="43">
        <v>162784.75</v>
      </c>
      <c r="E19" s="43">
        <v>22919.65</v>
      </c>
      <c r="F19" s="43">
        <v>139865.1</v>
      </c>
      <c r="G19" s="43">
        <v>0</v>
      </c>
      <c r="H19" s="43">
        <v>0</v>
      </c>
      <c r="I19" s="5"/>
    </row>
    <row r="20" spans="1:11" s="6" customFormat="1" ht="15" x14ac:dyDescent="0.25">
      <c r="A20" s="51"/>
      <c r="B20" s="51"/>
      <c r="C20" s="13">
        <v>2019</v>
      </c>
      <c r="D20" s="43">
        <v>183515.95</v>
      </c>
      <c r="E20" s="43">
        <v>24931.69</v>
      </c>
      <c r="F20" s="43">
        <v>158584.26</v>
      </c>
      <c r="G20" s="43">
        <v>0</v>
      </c>
      <c r="H20" s="43">
        <v>0</v>
      </c>
      <c r="I20" s="5"/>
    </row>
    <row r="21" spans="1:11" s="6" customFormat="1" ht="15" x14ac:dyDescent="0.25">
      <c r="A21" s="50"/>
      <c r="B21" s="50"/>
      <c r="C21" s="18">
        <v>2020</v>
      </c>
      <c r="D21" s="43">
        <f>E21+F21</f>
        <v>196198.19999999998</v>
      </c>
      <c r="E21" s="43">
        <v>23535.8</v>
      </c>
      <c r="F21" s="43">
        <v>172662.39999999999</v>
      </c>
      <c r="G21" s="43"/>
      <c r="H21" s="43"/>
      <c r="I21" s="5"/>
    </row>
    <row r="22" spans="1:11" s="6" customFormat="1" ht="15" x14ac:dyDescent="0.25">
      <c r="A22" s="31" t="s">
        <v>52</v>
      </c>
      <c r="B22" s="29"/>
      <c r="C22" s="18"/>
      <c r="D22" s="42">
        <f>SUM(D19:D21)</f>
        <v>542498.9</v>
      </c>
      <c r="E22" s="42">
        <f t="shared" ref="E22:F22" si="3">SUM(E19:E21)</f>
        <v>71387.14</v>
      </c>
      <c r="F22" s="42">
        <f t="shared" si="3"/>
        <v>471111.76</v>
      </c>
      <c r="G22" s="42">
        <v>0</v>
      </c>
      <c r="H22" s="42">
        <v>0</v>
      </c>
      <c r="I22" s="5"/>
    </row>
    <row r="23" spans="1:11" s="6" customFormat="1" ht="35.1" customHeight="1" x14ac:dyDescent="0.25">
      <c r="A23" s="49" t="s">
        <v>23</v>
      </c>
      <c r="B23" s="49" t="s">
        <v>4</v>
      </c>
      <c r="C23" s="13">
        <v>2018</v>
      </c>
      <c r="D23" s="43">
        <v>1747870.83</v>
      </c>
      <c r="E23" s="43">
        <v>596076.14</v>
      </c>
      <c r="F23" s="43">
        <v>1151794.69</v>
      </c>
      <c r="G23" s="43">
        <v>0</v>
      </c>
      <c r="H23" s="43">
        <v>0</v>
      </c>
      <c r="I23" s="5"/>
    </row>
    <row r="24" spans="1:11" s="6" customFormat="1" ht="35.1" customHeight="1" x14ac:dyDescent="0.25">
      <c r="A24" s="51"/>
      <c r="B24" s="51"/>
      <c r="C24" s="13">
        <v>2019</v>
      </c>
      <c r="D24" s="43">
        <v>2029303.1</v>
      </c>
      <c r="E24" s="43">
        <v>600382.17000000004</v>
      </c>
      <c r="F24" s="43">
        <v>1428920.9300000002</v>
      </c>
      <c r="G24" s="43">
        <v>0</v>
      </c>
      <c r="H24" s="43">
        <v>0</v>
      </c>
      <c r="I24" s="5"/>
    </row>
    <row r="25" spans="1:11" s="6" customFormat="1" ht="35.1" customHeight="1" x14ac:dyDescent="0.25">
      <c r="A25" s="50"/>
      <c r="B25" s="50"/>
      <c r="C25" s="18">
        <v>2020</v>
      </c>
      <c r="D25" s="43">
        <f>E25+F25</f>
        <v>2486203.7000000002</v>
      </c>
      <c r="E25" s="43">
        <v>722971.8</v>
      </c>
      <c r="F25" s="43">
        <v>1763231.9</v>
      </c>
      <c r="G25" s="43"/>
      <c r="H25" s="43"/>
      <c r="I25" s="5"/>
    </row>
    <row r="26" spans="1:11" s="6" customFormat="1" ht="19.5" customHeight="1" outlineLevel="1" x14ac:dyDescent="0.25">
      <c r="A26" s="31" t="s">
        <v>52</v>
      </c>
      <c r="B26" s="33"/>
      <c r="C26" s="13"/>
      <c r="D26" s="42">
        <f>D23+D24+D25</f>
        <v>6263377.6300000008</v>
      </c>
      <c r="E26" s="42">
        <f t="shared" ref="E26:F26" si="4">E23+E24+E25</f>
        <v>1919430.11</v>
      </c>
      <c r="F26" s="42">
        <f t="shared" si="4"/>
        <v>4343947.5199999996</v>
      </c>
      <c r="G26" s="42">
        <v>0</v>
      </c>
      <c r="H26" s="42">
        <v>0</v>
      </c>
      <c r="I26" s="26"/>
    </row>
    <row r="27" spans="1:11" s="6" customFormat="1" ht="31.5" customHeight="1" outlineLevel="1" x14ac:dyDescent="0.25">
      <c r="A27" s="52" t="s">
        <v>37</v>
      </c>
      <c r="B27" s="52" t="s">
        <v>4</v>
      </c>
      <c r="C27" s="17">
        <v>2018</v>
      </c>
      <c r="D27" s="44">
        <v>119836.20999999999</v>
      </c>
      <c r="E27" s="44">
        <v>58719.75</v>
      </c>
      <c r="F27" s="44">
        <v>61116.46</v>
      </c>
      <c r="G27" s="44">
        <v>0</v>
      </c>
      <c r="H27" s="44">
        <v>0</v>
      </c>
      <c r="I27" s="11"/>
    </row>
    <row r="28" spans="1:11" s="6" customFormat="1" ht="31.5" customHeight="1" outlineLevel="1" x14ac:dyDescent="0.25">
      <c r="A28" s="53"/>
      <c r="B28" s="53"/>
      <c r="C28" s="17">
        <v>2019</v>
      </c>
      <c r="D28" s="44">
        <v>16962.04</v>
      </c>
      <c r="E28" s="44">
        <v>8311.4</v>
      </c>
      <c r="F28" s="44">
        <v>8650.64</v>
      </c>
      <c r="G28" s="44">
        <v>0</v>
      </c>
      <c r="H28" s="44">
        <v>0</v>
      </c>
      <c r="I28" s="11"/>
    </row>
    <row r="29" spans="1:11" s="6" customFormat="1" ht="21" customHeight="1" outlineLevel="1" x14ac:dyDescent="0.25">
      <c r="A29" s="31" t="s">
        <v>53</v>
      </c>
      <c r="B29" s="23"/>
      <c r="C29" s="17"/>
      <c r="D29" s="45">
        <f>D27+D28</f>
        <v>136798.25</v>
      </c>
      <c r="E29" s="45">
        <f>E27+E28</f>
        <v>67031.149999999994</v>
      </c>
      <c r="F29" s="45">
        <f>F27+F28</f>
        <v>69767.100000000006</v>
      </c>
      <c r="G29" s="45">
        <v>0</v>
      </c>
      <c r="H29" s="45">
        <v>0</v>
      </c>
      <c r="I29" s="11"/>
    </row>
    <row r="30" spans="1:11" s="6" customFormat="1" ht="46.5" customHeight="1" outlineLevel="1" x14ac:dyDescent="0.25">
      <c r="A30" s="49" t="s">
        <v>35</v>
      </c>
      <c r="B30" s="49" t="s">
        <v>4</v>
      </c>
      <c r="C30" s="18">
        <v>2019</v>
      </c>
      <c r="D30" s="43">
        <v>127225.9</v>
      </c>
      <c r="E30" s="43">
        <v>62340.7</v>
      </c>
      <c r="F30" s="43">
        <v>64885.2</v>
      </c>
      <c r="G30" s="43">
        <v>0</v>
      </c>
      <c r="H30" s="43">
        <v>0</v>
      </c>
      <c r="I30" s="28"/>
    </row>
    <row r="31" spans="1:11" s="6" customFormat="1" ht="36" customHeight="1" outlineLevel="1" x14ac:dyDescent="0.25">
      <c r="A31" s="50"/>
      <c r="B31" s="50"/>
      <c r="C31" s="18">
        <v>2020</v>
      </c>
      <c r="D31" s="43">
        <f>E31+F31</f>
        <v>128398.2</v>
      </c>
      <c r="E31" s="43">
        <v>62915.1</v>
      </c>
      <c r="F31" s="43">
        <v>65483.1</v>
      </c>
      <c r="G31" s="43"/>
      <c r="H31" s="43"/>
      <c r="I31" s="36"/>
    </row>
    <row r="32" spans="1:11" s="6" customFormat="1" ht="15" outlineLevel="1" x14ac:dyDescent="0.25">
      <c r="A32" s="31" t="s">
        <v>54</v>
      </c>
      <c r="B32" s="21"/>
      <c r="C32" s="18"/>
      <c r="D32" s="42">
        <f>D30+D31</f>
        <v>255624.09999999998</v>
      </c>
      <c r="E32" s="42">
        <f t="shared" ref="E32:F32" si="5">E30+E31</f>
        <v>125255.79999999999</v>
      </c>
      <c r="F32" s="42">
        <f t="shared" si="5"/>
        <v>130368.29999999999</v>
      </c>
      <c r="G32" s="42">
        <f t="shared" ref="G32:H32" si="6">G30</f>
        <v>0</v>
      </c>
      <c r="H32" s="42">
        <f t="shared" si="6"/>
        <v>0</v>
      </c>
      <c r="I32" s="26"/>
    </row>
    <row r="33" spans="1:9" s="6" customFormat="1" ht="44.25" customHeight="1" outlineLevel="1" x14ac:dyDescent="0.25">
      <c r="A33" s="41" t="s">
        <v>42</v>
      </c>
      <c r="B33" s="41" t="s">
        <v>4</v>
      </c>
      <c r="C33" s="17">
        <v>2019</v>
      </c>
      <c r="D33" s="44">
        <v>244544.7</v>
      </c>
      <c r="E33" s="44">
        <v>244544.7</v>
      </c>
      <c r="F33" s="44">
        <v>0</v>
      </c>
      <c r="G33" s="44">
        <v>0</v>
      </c>
      <c r="H33" s="44">
        <v>0</v>
      </c>
      <c r="I33" s="28"/>
    </row>
    <row r="34" spans="1:9" s="6" customFormat="1" ht="15" hidden="1" outlineLevel="1" x14ac:dyDescent="0.25">
      <c r="A34" s="31" t="s">
        <v>52</v>
      </c>
      <c r="B34" s="23"/>
      <c r="C34" s="35"/>
      <c r="D34" s="45">
        <f>D33</f>
        <v>244544.7</v>
      </c>
      <c r="E34" s="45">
        <f>E33</f>
        <v>244544.7</v>
      </c>
      <c r="F34" s="45">
        <f>F33</f>
        <v>0</v>
      </c>
      <c r="G34" s="45">
        <f>G33</f>
        <v>0</v>
      </c>
      <c r="H34" s="45">
        <f>H33</f>
        <v>0</v>
      </c>
      <c r="I34" s="5"/>
    </row>
    <row r="35" spans="1:9" s="6" customFormat="1" ht="39" customHeight="1" outlineLevel="1" x14ac:dyDescent="0.25">
      <c r="A35" s="49" t="s">
        <v>40</v>
      </c>
      <c r="B35" s="49" t="s">
        <v>4</v>
      </c>
      <c r="C35" s="18">
        <v>2019</v>
      </c>
      <c r="D35" s="43">
        <v>5032.84</v>
      </c>
      <c r="E35" s="43">
        <v>5032.84</v>
      </c>
      <c r="F35" s="43">
        <v>0</v>
      </c>
      <c r="G35" s="43">
        <v>0</v>
      </c>
      <c r="H35" s="43">
        <v>0</v>
      </c>
      <c r="I35" s="27"/>
    </row>
    <row r="36" spans="1:9" s="6" customFormat="1" ht="36" customHeight="1" outlineLevel="1" x14ac:dyDescent="0.25">
      <c r="A36" s="50"/>
      <c r="B36" s="50"/>
      <c r="C36" s="18">
        <v>2020</v>
      </c>
      <c r="D36" s="43">
        <v>467.7</v>
      </c>
      <c r="E36" s="43">
        <v>467.7</v>
      </c>
      <c r="F36" s="43">
        <v>0</v>
      </c>
      <c r="G36" s="43">
        <v>0</v>
      </c>
      <c r="H36" s="43">
        <v>0</v>
      </c>
      <c r="I36" s="16"/>
    </row>
    <row r="37" spans="1:9" s="6" customFormat="1" ht="15" outlineLevel="1" x14ac:dyDescent="0.25">
      <c r="A37" s="31" t="s">
        <v>54</v>
      </c>
      <c r="B37" s="21"/>
      <c r="C37" s="18"/>
      <c r="D37" s="42">
        <f>D35+D36</f>
        <v>5500.54</v>
      </c>
      <c r="E37" s="42">
        <f>E35+E36</f>
        <v>5500.54</v>
      </c>
      <c r="F37" s="42">
        <f t="shared" ref="F37:H37" si="7">F35</f>
        <v>0</v>
      </c>
      <c r="G37" s="42">
        <f t="shared" si="7"/>
        <v>0</v>
      </c>
      <c r="H37" s="42">
        <f t="shared" si="7"/>
        <v>0</v>
      </c>
      <c r="I37" s="16"/>
    </row>
    <row r="38" spans="1:9" s="6" customFormat="1" ht="46.5" customHeight="1" outlineLevel="1" x14ac:dyDescent="0.25">
      <c r="A38" s="49" t="s">
        <v>36</v>
      </c>
      <c r="B38" s="49" t="s">
        <v>4</v>
      </c>
      <c r="C38" s="18">
        <v>2019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7"/>
    </row>
    <row r="39" spans="1:9" s="6" customFormat="1" ht="36.75" customHeight="1" outlineLevel="1" x14ac:dyDescent="0.25">
      <c r="A39" s="50"/>
      <c r="B39" s="50"/>
      <c r="C39" s="18">
        <v>2020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16"/>
    </row>
    <row r="40" spans="1:9" s="6" customFormat="1" ht="15" outlineLevel="1" x14ac:dyDescent="0.25">
      <c r="A40" s="31" t="s">
        <v>54</v>
      </c>
      <c r="B40" s="38"/>
      <c r="C40" s="14"/>
      <c r="D40" s="42">
        <v>0</v>
      </c>
      <c r="E40" s="42">
        <v>0</v>
      </c>
      <c r="F40" s="42">
        <f>F36</f>
        <v>0</v>
      </c>
      <c r="G40" s="42">
        <f>G36</f>
        <v>0</v>
      </c>
      <c r="H40" s="42">
        <f>H36</f>
        <v>0</v>
      </c>
      <c r="I40" s="16"/>
    </row>
    <row r="41" spans="1:9" s="6" customFormat="1" ht="60" customHeight="1" outlineLevel="1" x14ac:dyDescent="0.25">
      <c r="A41" s="39" t="s">
        <v>29</v>
      </c>
      <c r="B41" s="37" t="s">
        <v>4</v>
      </c>
      <c r="C41" s="18">
        <v>2020</v>
      </c>
      <c r="D41" s="43">
        <f>E41+F41</f>
        <v>134341.70000000001</v>
      </c>
      <c r="E41" s="43">
        <v>90008.9</v>
      </c>
      <c r="F41" s="43">
        <v>44332.800000000003</v>
      </c>
      <c r="G41" s="43">
        <v>0</v>
      </c>
      <c r="H41" s="43">
        <v>0</v>
      </c>
      <c r="I41" s="16"/>
    </row>
    <row r="42" spans="1:9" s="6" customFormat="1" ht="15" hidden="1" outlineLevel="1" x14ac:dyDescent="0.25">
      <c r="A42" s="25" t="s">
        <v>52</v>
      </c>
      <c r="B42" s="20"/>
      <c r="C42" s="14"/>
      <c r="D42" s="42">
        <f>D38</f>
        <v>0</v>
      </c>
      <c r="E42" s="42">
        <f>E38</f>
        <v>0</v>
      </c>
      <c r="F42" s="42">
        <f>F38</f>
        <v>0</v>
      </c>
      <c r="G42" s="42">
        <f>G38</f>
        <v>0</v>
      </c>
      <c r="H42" s="42">
        <f>H38</f>
        <v>0</v>
      </c>
      <c r="I42" s="16"/>
    </row>
    <row r="43" spans="1:9" s="6" customFormat="1" ht="35.1" customHeight="1" outlineLevel="1" x14ac:dyDescent="0.25">
      <c r="A43" s="49" t="s">
        <v>26</v>
      </c>
      <c r="B43" s="49" t="s">
        <v>4</v>
      </c>
      <c r="C43" s="18">
        <v>2018</v>
      </c>
      <c r="D43" s="43">
        <v>5442769.3600000003</v>
      </c>
      <c r="E43" s="43">
        <v>149987.5</v>
      </c>
      <c r="F43" s="43">
        <v>5292781.8600000003</v>
      </c>
      <c r="G43" s="43">
        <v>0</v>
      </c>
      <c r="H43" s="43">
        <v>0</v>
      </c>
      <c r="I43" s="5"/>
    </row>
    <row r="44" spans="1:9" s="6" customFormat="1" ht="35.1" customHeight="1" outlineLevel="1" x14ac:dyDescent="0.25">
      <c r="A44" s="51"/>
      <c r="B44" s="51"/>
      <c r="C44" s="18">
        <v>2019</v>
      </c>
      <c r="D44" s="43">
        <v>5785543.7199999997</v>
      </c>
      <c r="E44" s="43">
        <v>235242.74</v>
      </c>
      <c r="F44" s="43">
        <v>5550300.9799999995</v>
      </c>
      <c r="G44" s="43">
        <v>0</v>
      </c>
      <c r="H44" s="43">
        <v>0</v>
      </c>
      <c r="I44" s="5"/>
    </row>
    <row r="45" spans="1:9" s="6" customFormat="1" ht="35.1" customHeight="1" outlineLevel="1" x14ac:dyDescent="0.25">
      <c r="A45" s="50"/>
      <c r="B45" s="50"/>
      <c r="C45" s="18">
        <v>2020</v>
      </c>
      <c r="D45" s="43">
        <f>D49+D53+D57+D61+D65+D69+D73+D76</f>
        <v>7996364.5</v>
      </c>
      <c r="E45" s="43">
        <f>E49+E53+E57+E61+E65+E69+E73+E76</f>
        <v>1669590.7</v>
      </c>
      <c r="F45" s="43">
        <f t="shared" ref="F45" si="8">F49+F53+F57+F61+F65+F69+F73+F76</f>
        <v>6326773.7999999998</v>
      </c>
      <c r="G45" s="43"/>
      <c r="H45" s="43"/>
      <c r="I45" s="5"/>
    </row>
    <row r="46" spans="1:9" s="6" customFormat="1" ht="15" customHeight="1" x14ac:dyDescent="0.25">
      <c r="A46" s="25" t="s">
        <v>52</v>
      </c>
      <c r="B46" s="12"/>
      <c r="C46" s="18"/>
      <c r="D46" s="42">
        <f>D43+D44+D45</f>
        <v>19224677.579999998</v>
      </c>
      <c r="E46" s="42">
        <f t="shared" ref="E46:F46" si="9">E43+E44+E45</f>
        <v>2054820.94</v>
      </c>
      <c r="F46" s="42">
        <f t="shared" si="9"/>
        <v>17169856.640000001</v>
      </c>
      <c r="G46" s="43"/>
      <c r="H46" s="43"/>
      <c r="I46" s="5"/>
    </row>
    <row r="47" spans="1:9" s="6" customFormat="1" ht="33.75" customHeight="1" x14ac:dyDescent="0.25">
      <c r="A47" s="49" t="s">
        <v>16</v>
      </c>
      <c r="B47" s="49" t="s">
        <v>4</v>
      </c>
      <c r="C47" s="18">
        <v>2018</v>
      </c>
      <c r="D47" s="43">
        <v>3692879.5</v>
      </c>
      <c r="E47" s="43">
        <v>0</v>
      </c>
      <c r="F47" s="43">
        <v>3692879.5</v>
      </c>
      <c r="G47" s="43">
        <v>0</v>
      </c>
      <c r="H47" s="43">
        <v>0</v>
      </c>
      <c r="I47" s="5"/>
    </row>
    <row r="48" spans="1:9" s="6" customFormat="1" ht="32.25" customHeight="1" x14ac:dyDescent="0.25">
      <c r="A48" s="51"/>
      <c r="B48" s="51"/>
      <c r="C48" s="18">
        <v>2019</v>
      </c>
      <c r="D48" s="43">
        <v>3803882.19</v>
      </c>
      <c r="E48" s="43">
        <v>0</v>
      </c>
      <c r="F48" s="43">
        <v>3803882.19</v>
      </c>
      <c r="G48" s="43">
        <v>0</v>
      </c>
      <c r="H48" s="43">
        <v>0</v>
      </c>
      <c r="I48" s="5"/>
    </row>
    <row r="49" spans="1:9" s="6" customFormat="1" ht="32.25" customHeight="1" x14ac:dyDescent="0.25">
      <c r="A49" s="50"/>
      <c r="B49" s="50"/>
      <c r="C49" s="18">
        <v>2020</v>
      </c>
      <c r="D49" s="43">
        <f>E49+F49</f>
        <v>6355101.5999999996</v>
      </c>
      <c r="E49" s="43">
        <v>1499598.3</v>
      </c>
      <c r="F49" s="43">
        <v>4855503.3</v>
      </c>
      <c r="G49" s="43"/>
      <c r="H49" s="43"/>
      <c r="I49" s="5"/>
    </row>
    <row r="50" spans="1:9" s="6" customFormat="1" ht="15" x14ac:dyDescent="0.25">
      <c r="A50" s="25" t="s">
        <v>52</v>
      </c>
      <c r="B50" s="21"/>
      <c r="C50" s="14"/>
      <c r="D50" s="42">
        <f>D47+D48+D49</f>
        <v>13851863.289999999</v>
      </c>
      <c r="E50" s="42">
        <f>E49</f>
        <v>1499598.3</v>
      </c>
      <c r="F50" s="42">
        <f>F47+F48+F49</f>
        <v>12352264.989999998</v>
      </c>
      <c r="G50" s="42"/>
      <c r="H50" s="42"/>
      <c r="I50" s="5"/>
    </row>
    <row r="51" spans="1:9" ht="26.25" customHeight="1" outlineLevel="1" x14ac:dyDescent="0.25">
      <c r="A51" s="49" t="s">
        <v>6</v>
      </c>
      <c r="B51" s="49" t="s">
        <v>4</v>
      </c>
      <c r="C51" s="18">
        <v>2018</v>
      </c>
      <c r="D51" s="43">
        <v>26603.02</v>
      </c>
      <c r="E51" s="43">
        <v>0</v>
      </c>
      <c r="F51" s="43">
        <v>26603.02</v>
      </c>
      <c r="G51" s="43">
        <v>0</v>
      </c>
      <c r="H51" s="43">
        <v>0</v>
      </c>
      <c r="I51" s="4"/>
    </row>
    <row r="52" spans="1:9" ht="29.25" customHeight="1" outlineLevel="1" x14ac:dyDescent="0.25">
      <c r="A52" s="51"/>
      <c r="B52" s="51"/>
      <c r="C52" s="18">
        <v>2019</v>
      </c>
      <c r="D52" s="43">
        <v>44087.57</v>
      </c>
      <c r="E52" s="43">
        <v>0</v>
      </c>
      <c r="F52" s="43">
        <v>44087.57</v>
      </c>
      <c r="G52" s="43">
        <v>0</v>
      </c>
      <c r="H52" s="43">
        <v>0</v>
      </c>
      <c r="I52" s="4"/>
    </row>
    <row r="53" spans="1:9" ht="29.25" customHeight="1" outlineLevel="1" x14ac:dyDescent="0.25">
      <c r="A53" s="50"/>
      <c r="B53" s="50"/>
      <c r="C53" s="18">
        <v>2020</v>
      </c>
      <c r="D53" s="43">
        <f>F53</f>
        <v>49998.5</v>
      </c>
      <c r="E53" s="43">
        <v>0</v>
      </c>
      <c r="F53" s="43">
        <v>49998.5</v>
      </c>
      <c r="G53" s="43"/>
      <c r="H53" s="43"/>
      <c r="I53" s="4"/>
    </row>
    <row r="54" spans="1:9" ht="15" outlineLevel="1" x14ac:dyDescent="0.25">
      <c r="A54" s="25" t="s">
        <v>52</v>
      </c>
      <c r="B54" s="21"/>
      <c r="C54" s="18"/>
      <c r="D54" s="42">
        <f>D51+D52+D53</f>
        <v>120689.09</v>
      </c>
      <c r="E54" s="42">
        <f t="shared" ref="E54:F54" si="10">E51+E52+E53</f>
        <v>0</v>
      </c>
      <c r="F54" s="42">
        <f t="shared" si="10"/>
        <v>120689.09</v>
      </c>
      <c r="G54" s="43"/>
      <c r="H54" s="43"/>
      <c r="I54" s="4"/>
    </row>
    <row r="55" spans="1:9" ht="35.25" customHeight="1" outlineLevel="1" x14ac:dyDescent="0.25">
      <c r="A55" s="49" t="s">
        <v>17</v>
      </c>
      <c r="B55" s="49" t="s">
        <v>4</v>
      </c>
      <c r="C55" s="13">
        <v>2018</v>
      </c>
      <c r="D55" s="43">
        <v>856067.51</v>
      </c>
      <c r="E55" s="43">
        <v>145581</v>
      </c>
      <c r="F55" s="43">
        <v>710486.51</v>
      </c>
      <c r="G55" s="43">
        <v>0</v>
      </c>
      <c r="H55" s="43">
        <v>0</v>
      </c>
      <c r="I55" s="4"/>
    </row>
    <row r="56" spans="1:9" ht="33.75" customHeight="1" outlineLevel="1" x14ac:dyDescent="0.25">
      <c r="A56" s="51"/>
      <c r="B56" s="51"/>
      <c r="C56" s="13">
        <v>2019</v>
      </c>
      <c r="D56" s="43">
        <v>851543.71</v>
      </c>
      <c r="E56" s="43">
        <v>136482.29999999999</v>
      </c>
      <c r="F56" s="43">
        <v>715061.41</v>
      </c>
      <c r="G56" s="43">
        <v>0</v>
      </c>
      <c r="H56" s="43">
        <v>0</v>
      </c>
      <c r="I56" s="4"/>
    </row>
    <row r="57" spans="1:9" ht="33.75" customHeight="1" outlineLevel="1" x14ac:dyDescent="0.25">
      <c r="A57" s="50"/>
      <c r="B57" s="50"/>
      <c r="C57" s="18">
        <v>2020</v>
      </c>
      <c r="D57" s="43">
        <f>E57+F57</f>
        <v>792834</v>
      </c>
      <c r="E57" s="43">
        <v>96736.8</v>
      </c>
      <c r="F57" s="43">
        <v>696097.2</v>
      </c>
      <c r="G57" s="43"/>
      <c r="H57" s="43"/>
      <c r="I57" s="4"/>
    </row>
    <row r="58" spans="1:9" ht="15" outlineLevel="1" x14ac:dyDescent="0.25">
      <c r="A58" s="25" t="s">
        <v>52</v>
      </c>
      <c r="B58" s="21"/>
      <c r="C58" s="14"/>
      <c r="D58" s="42">
        <f>D55+D56+D57</f>
        <v>2500445.2199999997</v>
      </c>
      <c r="E58" s="42">
        <f t="shared" ref="E58:F58" si="11">E55+E56+E57</f>
        <v>378800.1</v>
      </c>
      <c r="F58" s="42">
        <f t="shared" si="11"/>
        <v>2121645.12</v>
      </c>
      <c r="G58" s="42"/>
      <c r="H58" s="42"/>
      <c r="I58" s="4"/>
    </row>
    <row r="59" spans="1:9" ht="22.5" customHeight="1" outlineLevel="1" x14ac:dyDescent="0.25">
      <c r="A59" s="49" t="s">
        <v>13</v>
      </c>
      <c r="B59" s="49" t="s">
        <v>4</v>
      </c>
      <c r="C59" s="13">
        <v>2018</v>
      </c>
      <c r="D59" s="43">
        <v>8992.9</v>
      </c>
      <c r="E59" s="46">
        <v>4406.5</v>
      </c>
      <c r="F59" s="43">
        <v>4586.3999999999996</v>
      </c>
      <c r="G59" s="40"/>
      <c r="H59" s="40"/>
      <c r="I59" s="4"/>
    </row>
    <row r="60" spans="1:9" ht="24.75" customHeight="1" outlineLevel="1" x14ac:dyDescent="0.25">
      <c r="A60" s="51"/>
      <c r="B60" s="51"/>
      <c r="C60" s="13">
        <v>2019</v>
      </c>
      <c r="D60" s="43">
        <v>8992.9000000000015</v>
      </c>
      <c r="E60" s="46">
        <v>2311.8000000000002</v>
      </c>
      <c r="F60" s="43">
        <v>6681.1</v>
      </c>
      <c r="G60" s="40"/>
      <c r="H60" s="40"/>
      <c r="I60" s="4"/>
    </row>
    <row r="61" spans="1:9" ht="24.75" customHeight="1" outlineLevel="1" x14ac:dyDescent="0.25">
      <c r="A61" s="50"/>
      <c r="B61" s="50"/>
      <c r="C61" s="18">
        <v>2020</v>
      </c>
      <c r="D61" s="43">
        <f>E61+F61</f>
        <v>10214.299999999999</v>
      </c>
      <c r="E61" s="46">
        <v>3533.2</v>
      </c>
      <c r="F61" s="43">
        <v>6681.1</v>
      </c>
      <c r="G61" s="40"/>
      <c r="H61" s="40"/>
      <c r="I61" s="4"/>
    </row>
    <row r="62" spans="1:9" ht="15.75" outlineLevel="1" x14ac:dyDescent="0.25">
      <c r="A62" s="25" t="s">
        <v>52</v>
      </c>
      <c r="B62" s="21"/>
      <c r="C62" s="18"/>
      <c r="D62" s="42">
        <f>D59+D60+D61</f>
        <v>28200.100000000002</v>
      </c>
      <c r="E62" s="42">
        <f t="shared" ref="E62:F62" si="12">E59+E60+E61</f>
        <v>10251.5</v>
      </c>
      <c r="F62" s="42">
        <f t="shared" si="12"/>
        <v>17948.599999999999</v>
      </c>
      <c r="G62" s="40"/>
      <c r="H62" s="40"/>
      <c r="I62" s="4"/>
    </row>
    <row r="63" spans="1:9" ht="29.25" customHeight="1" outlineLevel="1" x14ac:dyDescent="0.25">
      <c r="A63" s="49" t="s">
        <v>18</v>
      </c>
      <c r="B63" s="49" t="s">
        <v>4</v>
      </c>
      <c r="C63" s="13">
        <v>2018</v>
      </c>
      <c r="D63" s="43">
        <v>19132.77</v>
      </c>
      <c r="E63" s="43">
        <v>0</v>
      </c>
      <c r="F63" s="43">
        <v>19132.77</v>
      </c>
      <c r="G63" s="43">
        <v>0</v>
      </c>
      <c r="H63" s="43">
        <v>0</v>
      </c>
      <c r="I63" s="4"/>
    </row>
    <row r="64" spans="1:9" ht="24.75" customHeight="1" outlineLevel="1" x14ac:dyDescent="0.25">
      <c r="A64" s="51"/>
      <c r="B64" s="51"/>
      <c r="C64" s="13">
        <v>2019</v>
      </c>
      <c r="D64" s="43">
        <v>19760.870000000003</v>
      </c>
      <c r="E64" s="43">
        <v>0</v>
      </c>
      <c r="F64" s="43">
        <v>19760.870000000003</v>
      </c>
      <c r="G64" s="43">
        <v>0</v>
      </c>
      <c r="H64" s="43">
        <v>0</v>
      </c>
      <c r="I64" s="4"/>
    </row>
    <row r="65" spans="1:9" ht="24.75" customHeight="1" outlineLevel="1" x14ac:dyDescent="0.25">
      <c r="A65" s="50"/>
      <c r="B65" s="50"/>
      <c r="C65" s="18">
        <v>2020</v>
      </c>
      <c r="D65" s="43">
        <f>F65</f>
        <v>18994.7</v>
      </c>
      <c r="E65" s="43">
        <v>0</v>
      </c>
      <c r="F65" s="43">
        <v>18994.7</v>
      </c>
      <c r="G65" s="43"/>
      <c r="H65" s="43"/>
      <c r="I65" s="4"/>
    </row>
    <row r="66" spans="1:9" ht="15" outlineLevel="1" x14ac:dyDescent="0.25">
      <c r="A66" s="25" t="s">
        <v>52</v>
      </c>
      <c r="B66" s="21"/>
      <c r="C66" s="18"/>
      <c r="D66" s="42">
        <f>D63+D64+D65</f>
        <v>57888.34</v>
      </c>
      <c r="E66" s="42">
        <f t="shared" ref="E66:F66" si="13">E63+E64+E65</f>
        <v>0</v>
      </c>
      <c r="F66" s="42">
        <f t="shared" si="13"/>
        <v>57888.34</v>
      </c>
      <c r="G66" s="43"/>
      <c r="H66" s="43"/>
      <c r="I66" s="4"/>
    </row>
    <row r="67" spans="1:9" ht="27" customHeight="1" x14ac:dyDescent="0.25">
      <c r="A67" s="49" t="s">
        <v>19</v>
      </c>
      <c r="B67" s="49" t="s">
        <v>4</v>
      </c>
      <c r="C67" s="18">
        <v>2018</v>
      </c>
      <c r="D67" s="43">
        <v>478433.04</v>
      </c>
      <c r="E67" s="43">
        <v>0</v>
      </c>
      <c r="F67" s="43">
        <v>478433.04</v>
      </c>
      <c r="G67" s="43">
        <v>0</v>
      </c>
      <c r="H67" s="43">
        <v>0</v>
      </c>
      <c r="I67" s="4"/>
    </row>
    <row r="68" spans="1:9" ht="27" customHeight="1" x14ac:dyDescent="0.25">
      <c r="A68" s="51"/>
      <c r="B68" s="51"/>
      <c r="C68" s="18">
        <v>2019</v>
      </c>
      <c r="D68" s="43">
        <v>478106.58999999997</v>
      </c>
      <c r="E68" s="43">
        <v>0</v>
      </c>
      <c r="F68" s="43">
        <v>478106.58999999997</v>
      </c>
      <c r="G68" s="43">
        <v>0</v>
      </c>
      <c r="H68" s="43">
        <v>0</v>
      </c>
      <c r="I68" s="4"/>
    </row>
    <row r="69" spans="1:9" ht="27" customHeight="1" x14ac:dyDescent="0.25">
      <c r="A69" s="50"/>
      <c r="B69" s="50"/>
      <c r="C69" s="18">
        <v>2020</v>
      </c>
      <c r="D69" s="43">
        <f>F69</f>
        <v>161564.70000000001</v>
      </c>
      <c r="E69" s="43">
        <v>0</v>
      </c>
      <c r="F69" s="43">
        <v>161564.70000000001</v>
      </c>
      <c r="G69" s="43"/>
      <c r="H69" s="43"/>
      <c r="I69" s="4"/>
    </row>
    <row r="70" spans="1:9" ht="15" customHeight="1" x14ac:dyDescent="0.25">
      <c r="A70" s="25" t="s">
        <v>52</v>
      </c>
      <c r="B70" s="22"/>
      <c r="C70" s="18"/>
      <c r="D70" s="42">
        <f>D67+D68+D69</f>
        <v>1118104.3299999998</v>
      </c>
      <c r="E70" s="42">
        <f t="shared" ref="E70:F70" si="14">E67+E68+E69</f>
        <v>0</v>
      </c>
      <c r="F70" s="42">
        <f t="shared" si="14"/>
        <v>1118104.3299999998</v>
      </c>
      <c r="G70" s="43"/>
      <c r="H70" s="43"/>
      <c r="I70" s="4"/>
    </row>
    <row r="71" spans="1:9" ht="27" customHeight="1" outlineLevel="1" x14ac:dyDescent="0.25">
      <c r="A71" s="49" t="s">
        <v>27</v>
      </c>
      <c r="B71" s="49" t="s">
        <v>4</v>
      </c>
      <c r="C71" s="18">
        <v>2018</v>
      </c>
      <c r="D71" s="43">
        <v>360660.62</v>
      </c>
      <c r="E71" s="46">
        <v>0</v>
      </c>
      <c r="F71" s="43">
        <v>360660.62</v>
      </c>
      <c r="G71" s="46">
        <v>0</v>
      </c>
      <c r="H71" s="46">
        <v>0</v>
      </c>
      <c r="I71" s="4"/>
    </row>
    <row r="72" spans="1:9" ht="29.25" customHeight="1" outlineLevel="1" x14ac:dyDescent="0.25">
      <c r="A72" s="51"/>
      <c r="B72" s="51"/>
      <c r="C72" s="18">
        <v>2019</v>
      </c>
      <c r="D72" s="43">
        <v>435216.7</v>
      </c>
      <c r="E72" s="46">
        <v>0</v>
      </c>
      <c r="F72" s="43">
        <v>435216.7</v>
      </c>
      <c r="G72" s="46">
        <v>0</v>
      </c>
      <c r="H72" s="46">
        <v>0</v>
      </c>
      <c r="I72" s="4"/>
    </row>
    <row r="73" spans="1:9" ht="29.25" customHeight="1" outlineLevel="1" x14ac:dyDescent="0.25">
      <c r="A73" s="50"/>
      <c r="B73" s="50"/>
      <c r="C73" s="18">
        <v>2020</v>
      </c>
      <c r="D73" s="43">
        <f>F73</f>
        <v>462178.8</v>
      </c>
      <c r="E73" s="46">
        <v>0</v>
      </c>
      <c r="F73" s="43">
        <v>462178.8</v>
      </c>
      <c r="G73" s="46"/>
      <c r="H73" s="46"/>
      <c r="I73" s="4"/>
    </row>
    <row r="74" spans="1:9" ht="15" outlineLevel="1" x14ac:dyDescent="0.25">
      <c r="A74" s="25" t="s">
        <v>52</v>
      </c>
      <c r="B74" s="21"/>
      <c r="C74" s="18"/>
      <c r="D74" s="42">
        <f>D71+D72+D73</f>
        <v>1258056.1200000001</v>
      </c>
      <c r="E74" s="42">
        <f t="shared" ref="E74:F74" si="15">E71+E72+E73</f>
        <v>0</v>
      </c>
      <c r="F74" s="42">
        <f t="shared" si="15"/>
        <v>1258056.1200000001</v>
      </c>
      <c r="G74" s="46"/>
      <c r="H74" s="46"/>
      <c r="I74" s="4"/>
    </row>
    <row r="75" spans="1:9" ht="37.5" customHeight="1" outlineLevel="1" x14ac:dyDescent="0.25">
      <c r="A75" s="49" t="s">
        <v>42</v>
      </c>
      <c r="B75" s="49" t="s">
        <v>4</v>
      </c>
      <c r="C75" s="18">
        <v>2019</v>
      </c>
      <c r="D75" s="43">
        <v>143953.19</v>
      </c>
      <c r="E75" s="43">
        <v>96448.639999999999</v>
      </c>
      <c r="F75" s="43">
        <v>47504.55</v>
      </c>
      <c r="G75" s="43">
        <v>0</v>
      </c>
      <c r="H75" s="43">
        <v>0</v>
      </c>
      <c r="I75" s="4"/>
    </row>
    <row r="76" spans="1:9" ht="33.75" customHeight="1" outlineLevel="1" x14ac:dyDescent="0.25">
      <c r="A76" s="50"/>
      <c r="B76" s="50"/>
      <c r="C76" s="18">
        <v>2020</v>
      </c>
      <c r="D76" s="43">
        <f>E76+F76</f>
        <v>145477.9</v>
      </c>
      <c r="E76" s="43">
        <v>69722.399999999994</v>
      </c>
      <c r="F76" s="43">
        <v>75755.5</v>
      </c>
      <c r="G76" s="43">
        <v>0</v>
      </c>
      <c r="H76" s="43">
        <v>0</v>
      </c>
      <c r="I76" s="4"/>
    </row>
    <row r="77" spans="1:9" ht="15.75" customHeight="1" outlineLevel="1" x14ac:dyDescent="0.25">
      <c r="A77" s="25" t="s">
        <v>54</v>
      </c>
      <c r="B77" s="21"/>
      <c r="C77" s="18"/>
      <c r="D77" s="42">
        <f>D75+D76</f>
        <v>289431.08999999997</v>
      </c>
      <c r="E77" s="42">
        <f t="shared" ref="E77:F77" si="16">E75+E76</f>
        <v>166171.03999999998</v>
      </c>
      <c r="F77" s="42">
        <f t="shared" si="16"/>
        <v>123260.05</v>
      </c>
      <c r="G77" s="43"/>
      <c r="H77" s="43"/>
      <c r="I77" s="4"/>
    </row>
    <row r="78" spans="1:9" ht="30.75" customHeight="1" outlineLevel="1" x14ac:dyDescent="0.25">
      <c r="A78" s="49" t="s">
        <v>20</v>
      </c>
      <c r="B78" s="49" t="s">
        <v>4</v>
      </c>
      <c r="C78" s="18">
        <v>2018</v>
      </c>
      <c r="D78" s="43">
        <v>406516.88</v>
      </c>
      <c r="E78" s="43">
        <v>91471.94</v>
      </c>
      <c r="F78" s="43">
        <v>315044.94</v>
      </c>
      <c r="G78" s="43">
        <v>0</v>
      </c>
      <c r="H78" s="43">
        <v>0</v>
      </c>
      <c r="I78" s="4"/>
    </row>
    <row r="79" spans="1:9" s="9" customFormat="1" ht="28.5" customHeight="1" outlineLevel="1" x14ac:dyDescent="0.25">
      <c r="A79" s="51"/>
      <c r="B79" s="51"/>
      <c r="C79" s="18">
        <v>2019</v>
      </c>
      <c r="D79" s="43">
        <v>616194.24</v>
      </c>
      <c r="E79" s="43">
        <v>177797.39</v>
      </c>
      <c r="F79" s="43">
        <v>438396.85000000003</v>
      </c>
      <c r="G79" s="43">
        <v>0</v>
      </c>
      <c r="H79" s="43">
        <v>0</v>
      </c>
      <c r="I79" s="8"/>
    </row>
    <row r="80" spans="1:9" s="9" customFormat="1" ht="28.5" customHeight="1" outlineLevel="1" x14ac:dyDescent="0.25">
      <c r="A80" s="50"/>
      <c r="B80" s="50"/>
      <c r="C80" s="18">
        <v>2020</v>
      </c>
      <c r="D80" s="43">
        <f>D84+D88+D101</f>
        <v>1114461.1000000001</v>
      </c>
      <c r="E80" s="43">
        <f t="shared" ref="E80:F80" si="17">E84+E88+E101</f>
        <v>338577.3</v>
      </c>
      <c r="F80" s="43">
        <f t="shared" si="17"/>
        <v>775883.8</v>
      </c>
      <c r="G80" s="43"/>
      <c r="H80" s="43"/>
      <c r="I80" s="8"/>
    </row>
    <row r="81" spans="1:9" ht="15" customHeight="1" x14ac:dyDescent="0.25">
      <c r="A81" s="25" t="s">
        <v>52</v>
      </c>
      <c r="B81" s="25"/>
      <c r="C81" s="14"/>
      <c r="D81" s="42">
        <f>D78+D79+D80</f>
        <v>2137172.2200000002</v>
      </c>
      <c r="E81" s="42">
        <f t="shared" ref="E81:F81" si="18">E78+E79+E80</f>
        <v>607846.63</v>
      </c>
      <c r="F81" s="42">
        <f t="shared" si="18"/>
        <v>1529325.59</v>
      </c>
      <c r="G81" s="42"/>
      <c r="H81" s="42"/>
      <c r="I81" s="4"/>
    </row>
    <row r="82" spans="1:9" ht="25.5" customHeight="1" x14ac:dyDescent="0.25">
      <c r="A82" s="49" t="s">
        <v>31</v>
      </c>
      <c r="B82" s="49" t="s">
        <v>4</v>
      </c>
      <c r="C82" s="18">
        <v>2018</v>
      </c>
      <c r="D82" s="43">
        <v>1160</v>
      </c>
      <c r="E82" s="43">
        <v>0</v>
      </c>
      <c r="F82" s="43">
        <v>1160</v>
      </c>
      <c r="G82" s="43">
        <v>0</v>
      </c>
      <c r="H82" s="43">
        <v>0</v>
      </c>
      <c r="I82" s="4"/>
    </row>
    <row r="83" spans="1:9" ht="30" customHeight="1" x14ac:dyDescent="0.25">
      <c r="A83" s="51"/>
      <c r="B83" s="51"/>
      <c r="C83" s="18">
        <v>2019</v>
      </c>
      <c r="D83" s="43">
        <v>1660</v>
      </c>
      <c r="E83" s="43">
        <v>0</v>
      </c>
      <c r="F83" s="43">
        <v>1660</v>
      </c>
      <c r="G83" s="43">
        <v>0</v>
      </c>
      <c r="H83" s="43">
        <v>0</v>
      </c>
      <c r="I83" s="4"/>
    </row>
    <row r="84" spans="1:9" ht="30" customHeight="1" x14ac:dyDescent="0.25">
      <c r="A84" s="50"/>
      <c r="B84" s="50"/>
      <c r="C84" s="18">
        <v>2020</v>
      </c>
      <c r="D84" s="43">
        <v>595</v>
      </c>
      <c r="E84" s="43">
        <v>0</v>
      </c>
      <c r="F84" s="43">
        <v>595</v>
      </c>
      <c r="G84" s="43"/>
      <c r="H84" s="43"/>
      <c r="I84" s="4"/>
    </row>
    <row r="85" spans="1:9" ht="15" x14ac:dyDescent="0.25">
      <c r="A85" s="25" t="s">
        <v>52</v>
      </c>
      <c r="B85" s="25"/>
      <c r="C85" s="14"/>
      <c r="D85" s="42">
        <f>D82+D83+D84</f>
        <v>3415</v>
      </c>
      <c r="E85" s="42">
        <f t="shared" ref="E85:F85" si="19">E82+E83+E84</f>
        <v>0</v>
      </c>
      <c r="F85" s="42">
        <f t="shared" si="19"/>
        <v>3415</v>
      </c>
      <c r="G85" s="43"/>
      <c r="H85" s="43"/>
      <c r="I85" s="4"/>
    </row>
    <row r="86" spans="1:9" ht="21.75" customHeight="1" x14ac:dyDescent="0.25">
      <c r="A86" s="49" t="s">
        <v>32</v>
      </c>
      <c r="B86" s="49" t="s">
        <v>4</v>
      </c>
      <c r="C86" s="18">
        <v>2018</v>
      </c>
      <c r="D86" s="43">
        <v>405356.88</v>
      </c>
      <c r="E86" s="43">
        <v>91471.94</v>
      </c>
      <c r="F86" s="43">
        <v>313884.94</v>
      </c>
      <c r="G86" s="43">
        <v>0</v>
      </c>
      <c r="H86" s="43">
        <v>0</v>
      </c>
      <c r="I86" s="4"/>
    </row>
    <row r="87" spans="1:9" ht="26.25" customHeight="1" x14ac:dyDescent="0.25">
      <c r="A87" s="51"/>
      <c r="B87" s="51"/>
      <c r="C87" s="18">
        <v>2019</v>
      </c>
      <c r="D87" s="43">
        <v>457325.54000000004</v>
      </c>
      <c r="E87" s="43">
        <v>103020.96</v>
      </c>
      <c r="F87" s="43">
        <v>354304.58</v>
      </c>
      <c r="G87" s="43">
        <v>0</v>
      </c>
      <c r="H87" s="43">
        <v>0</v>
      </c>
      <c r="I87" s="4"/>
    </row>
    <row r="88" spans="1:9" ht="26.25" customHeight="1" x14ac:dyDescent="0.25">
      <c r="A88" s="50"/>
      <c r="B88" s="50"/>
      <c r="C88" s="18">
        <v>2020</v>
      </c>
      <c r="D88" s="43">
        <f>E88+F88</f>
        <v>498482.8</v>
      </c>
      <c r="E88" s="43">
        <v>105243.7</v>
      </c>
      <c r="F88" s="43">
        <v>393239.1</v>
      </c>
      <c r="G88" s="43">
        <v>0</v>
      </c>
      <c r="H88" s="43">
        <v>0</v>
      </c>
      <c r="I88" s="4"/>
    </row>
    <row r="89" spans="1:9" ht="15" x14ac:dyDescent="0.25">
      <c r="A89" s="25" t="s">
        <v>52</v>
      </c>
      <c r="B89" s="21"/>
      <c r="C89" s="18"/>
      <c r="D89" s="42">
        <f>D86+D87+D88</f>
        <v>1361165.22</v>
      </c>
      <c r="E89" s="42">
        <f t="shared" ref="E89:F89" si="20">E86+E87+E88</f>
        <v>299736.60000000003</v>
      </c>
      <c r="F89" s="42">
        <f t="shared" si="20"/>
        <v>1061428.6200000001</v>
      </c>
      <c r="G89" s="43"/>
      <c r="H89" s="43"/>
      <c r="I89" s="4"/>
    </row>
    <row r="90" spans="1:9" s="6" customFormat="1" ht="37.5" customHeight="1" x14ac:dyDescent="0.25">
      <c r="A90" s="49" t="s">
        <v>34</v>
      </c>
      <c r="B90" s="49" t="s">
        <v>4</v>
      </c>
      <c r="C90" s="18">
        <v>2019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36"/>
    </row>
    <row r="91" spans="1:9" ht="15.75" outlineLevel="1" x14ac:dyDescent="0.25">
      <c r="A91" s="50"/>
      <c r="B91" s="50"/>
      <c r="C91" s="18">
        <v>2020</v>
      </c>
      <c r="D91" s="43">
        <v>0</v>
      </c>
      <c r="E91" s="40">
        <v>0</v>
      </c>
      <c r="F91" s="43">
        <v>0</v>
      </c>
      <c r="G91" s="40">
        <v>0</v>
      </c>
      <c r="H91" s="40">
        <v>0</v>
      </c>
      <c r="I91" s="4"/>
    </row>
    <row r="92" spans="1:9" ht="15.75" outlineLevel="1" x14ac:dyDescent="0.25">
      <c r="A92" s="25" t="s">
        <v>54</v>
      </c>
      <c r="B92" s="21"/>
      <c r="C92" s="18"/>
      <c r="D92" s="42">
        <v>0</v>
      </c>
      <c r="E92" s="47">
        <v>0</v>
      </c>
      <c r="F92" s="42">
        <v>0</v>
      </c>
      <c r="G92" s="40"/>
      <c r="H92" s="40"/>
      <c r="I92" s="4"/>
    </row>
    <row r="93" spans="1:9" s="6" customFormat="1" ht="27" customHeight="1" outlineLevel="1" x14ac:dyDescent="0.25">
      <c r="A93" s="49" t="s">
        <v>21</v>
      </c>
      <c r="B93" s="49" t="s">
        <v>4</v>
      </c>
      <c r="C93" s="18">
        <v>2018</v>
      </c>
      <c r="D93" s="43">
        <v>0</v>
      </c>
      <c r="E93" s="43">
        <v>0</v>
      </c>
      <c r="F93" s="43">
        <v>0</v>
      </c>
      <c r="G93" s="40"/>
      <c r="H93" s="40"/>
      <c r="I93" s="5"/>
    </row>
    <row r="94" spans="1:9" s="6" customFormat="1" ht="30" customHeight="1" outlineLevel="1" x14ac:dyDescent="0.25">
      <c r="A94" s="51"/>
      <c r="B94" s="51"/>
      <c r="C94" s="18">
        <v>2019</v>
      </c>
      <c r="D94" s="43">
        <v>0</v>
      </c>
      <c r="E94" s="43">
        <v>0</v>
      </c>
      <c r="F94" s="43">
        <v>0</v>
      </c>
      <c r="G94" s="40"/>
      <c r="H94" s="40"/>
      <c r="I94" s="5"/>
    </row>
    <row r="95" spans="1:9" s="6" customFormat="1" ht="30" customHeight="1" outlineLevel="1" x14ac:dyDescent="0.25">
      <c r="A95" s="50"/>
      <c r="B95" s="50"/>
      <c r="C95" s="18">
        <v>2020</v>
      </c>
      <c r="D95" s="43">
        <v>0</v>
      </c>
      <c r="E95" s="43">
        <v>0</v>
      </c>
      <c r="F95" s="43">
        <v>0</v>
      </c>
      <c r="G95" s="40"/>
      <c r="H95" s="40"/>
      <c r="I95" s="5"/>
    </row>
    <row r="96" spans="1:9" ht="15.75" outlineLevel="1" x14ac:dyDescent="0.25">
      <c r="A96" s="25" t="s">
        <v>52</v>
      </c>
      <c r="B96" s="21"/>
      <c r="C96" s="18"/>
      <c r="D96" s="42">
        <v>0</v>
      </c>
      <c r="E96" s="47">
        <v>0</v>
      </c>
      <c r="F96" s="42">
        <v>0</v>
      </c>
      <c r="G96" s="40"/>
      <c r="H96" s="40"/>
      <c r="I96" s="4"/>
    </row>
    <row r="97" spans="1:10" s="6" customFormat="1" ht="75" outlineLevel="1" x14ac:dyDescent="0.25">
      <c r="A97" s="37" t="s">
        <v>38</v>
      </c>
      <c r="B97" s="37" t="s">
        <v>43</v>
      </c>
      <c r="C97" s="18">
        <v>2019</v>
      </c>
      <c r="D97" s="43">
        <v>0</v>
      </c>
      <c r="E97" s="43">
        <v>0</v>
      </c>
      <c r="F97" s="43">
        <v>0</v>
      </c>
      <c r="G97" s="43"/>
      <c r="H97" s="43"/>
      <c r="I97" s="5"/>
    </row>
    <row r="98" spans="1:10" s="6" customFormat="1" ht="15" hidden="1" outlineLevel="1" x14ac:dyDescent="0.25">
      <c r="A98" s="37"/>
      <c r="B98" s="37"/>
      <c r="C98" s="18"/>
      <c r="D98" s="43"/>
      <c r="E98" s="43"/>
      <c r="F98" s="43"/>
      <c r="G98" s="43"/>
      <c r="H98" s="43"/>
      <c r="I98" s="5"/>
    </row>
    <row r="99" spans="1:10" ht="15" hidden="1" outlineLevel="1" x14ac:dyDescent="0.25">
      <c r="A99" s="25" t="s">
        <v>52</v>
      </c>
      <c r="B99" s="21"/>
      <c r="C99" s="18"/>
      <c r="D99" s="42">
        <v>0</v>
      </c>
      <c r="E99" s="43"/>
      <c r="F99" s="43"/>
      <c r="G99" s="43"/>
      <c r="H99" s="43"/>
      <c r="I99" s="4"/>
    </row>
    <row r="100" spans="1:10" ht="37.5" customHeight="1" outlineLevel="1" x14ac:dyDescent="0.25">
      <c r="A100" s="49" t="s">
        <v>28</v>
      </c>
      <c r="B100" s="49" t="s">
        <v>43</v>
      </c>
      <c r="C100" s="18">
        <v>2019</v>
      </c>
      <c r="D100" s="43">
        <v>157208.70000000001</v>
      </c>
      <c r="E100" s="46">
        <v>74776.429999999993</v>
      </c>
      <c r="F100" s="43">
        <v>82432.27</v>
      </c>
      <c r="G100" s="40">
        <v>0</v>
      </c>
      <c r="H100" s="40">
        <v>0</v>
      </c>
      <c r="I100" s="4"/>
    </row>
    <row r="101" spans="1:10" ht="37.5" customHeight="1" outlineLevel="1" x14ac:dyDescent="0.25">
      <c r="A101" s="50"/>
      <c r="B101" s="50"/>
      <c r="C101" s="18">
        <v>2020</v>
      </c>
      <c r="D101" s="43">
        <f>E101+F101</f>
        <v>615383.30000000005</v>
      </c>
      <c r="E101" s="46">
        <v>233333.6</v>
      </c>
      <c r="F101" s="43">
        <v>382049.7</v>
      </c>
      <c r="G101" s="40">
        <v>0</v>
      </c>
      <c r="H101" s="40">
        <v>0</v>
      </c>
      <c r="I101" s="4"/>
    </row>
    <row r="102" spans="1:10" ht="15.75" customHeight="1" outlineLevel="1" x14ac:dyDescent="0.25">
      <c r="A102" s="25" t="s">
        <v>54</v>
      </c>
      <c r="B102" s="21"/>
      <c r="C102" s="18"/>
      <c r="D102" s="42">
        <f>D100+D101</f>
        <v>772592</v>
      </c>
      <c r="E102" s="42">
        <f t="shared" ref="E102:F102" si="21">E100+E101</f>
        <v>308110.03000000003</v>
      </c>
      <c r="F102" s="42">
        <f t="shared" si="21"/>
        <v>464481.97000000003</v>
      </c>
      <c r="G102" s="40"/>
      <c r="H102" s="40"/>
      <c r="I102" s="4"/>
    </row>
    <row r="103" spans="1:10" ht="27" customHeight="1" outlineLevel="1" x14ac:dyDescent="0.25">
      <c r="A103" s="49" t="s">
        <v>33</v>
      </c>
      <c r="B103" s="49" t="s">
        <v>4</v>
      </c>
      <c r="C103" s="13">
        <v>2019</v>
      </c>
      <c r="D103" s="43">
        <v>0</v>
      </c>
      <c r="E103" s="43">
        <v>0</v>
      </c>
      <c r="F103" s="43">
        <v>0</v>
      </c>
      <c r="G103" s="43"/>
      <c r="H103" s="43"/>
      <c r="I103" s="4"/>
    </row>
    <row r="104" spans="1:10" ht="25.5" customHeight="1" outlineLevel="1" x14ac:dyDescent="0.25">
      <c r="A104" s="50"/>
      <c r="B104" s="50"/>
      <c r="C104" s="18">
        <v>2020</v>
      </c>
      <c r="D104" s="43">
        <v>0</v>
      </c>
      <c r="E104" s="43">
        <v>0</v>
      </c>
      <c r="F104" s="43">
        <v>0</v>
      </c>
      <c r="G104" s="43"/>
      <c r="H104" s="43"/>
      <c r="I104" s="4"/>
    </row>
    <row r="105" spans="1:10" ht="15.75" customHeight="1" outlineLevel="1" x14ac:dyDescent="0.25">
      <c r="A105" s="25" t="s">
        <v>52</v>
      </c>
      <c r="B105" s="21"/>
      <c r="C105" s="18"/>
      <c r="D105" s="42">
        <v>0</v>
      </c>
      <c r="E105" s="42">
        <v>0</v>
      </c>
      <c r="F105" s="42">
        <v>0</v>
      </c>
      <c r="G105" s="43"/>
      <c r="H105" s="43"/>
      <c r="I105" s="4"/>
    </row>
    <row r="106" spans="1:10" ht="54" customHeight="1" outlineLevel="1" x14ac:dyDescent="0.25">
      <c r="A106" s="49" t="s">
        <v>22</v>
      </c>
      <c r="B106" s="49" t="s">
        <v>10</v>
      </c>
      <c r="C106" s="13">
        <v>2018</v>
      </c>
      <c r="D106" s="43">
        <v>2484781.5199999996</v>
      </c>
      <c r="E106" s="43">
        <v>15982.8</v>
      </c>
      <c r="F106" s="43">
        <v>2468798.7199999997</v>
      </c>
      <c r="G106" s="43">
        <v>0</v>
      </c>
      <c r="H106" s="43">
        <v>0</v>
      </c>
      <c r="I106" s="4"/>
      <c r="J106" s="4"/>
    </row>
    <row r="107" spans="1:10" ht="51.75" customHeight="1" outlineLevel="1" x14ac:dyDescent="0.25">
      <c r="A107" s="51"/>
      <c r="B107" s="51"/>
      <c r="C107" s="13">
        <v>2019</v>
      </c>
      <c r="D107" s="43">
        <v>5148513.0100000007</v>
      </c>
      <c r="E107" s="43">
        <v>258463.29</v>
      </c>
      <c r="F107" s="43">
        <v>4890049.7200000007</v>
      </c>
      <c r="G107" s="43">
        <v>0</v>
      </c>
      <c r="H107" s="43">
        <v>0</v>
      </c>
      <c r="I107" s="4"/>
      <c r="J107" s="4"/>
    </row>
    <row r="108" spans="1:10" ht="51.75" customHeight="1" outlineLevel="1" x14ac:dyDescent="0.25">
      <c r="A108" s="50"/>
      <c r="B108" s="50"/>
      <c r="C108" s="18">
        <v>2020</v>
      </c>
      <c r="D108" s="43">
        <f>D112+D116+D124+D128+D134+D137</f>
        <v>7632338.8000000007</v>
      </c>
      <c r="E108" s="43">
        <f t="shared" ref="E108:F108" si="22">E112+E116+E124+E128+E134+E137</f>
        <v>1950551.5</v>
      </c>
      <c r="F108" s="43">
        <f t="shared" si="22"/>
        <v>5681787.2999999998</v>
      </c>
      <c r="G108" s="43"/>
      <c r="H108" s="43"/>
      <c r="I108" s="4"/>
      <c r="J108" s="4"/>
    </row>
    <row r="109" spans="1:10" ht="15" customHeight="1" x14ac:dyDescent="0.25">
      <c r="A109" s="25" t="s">
        <v>52</v>
      </c>
      <c r="B109" s="12"/>
      <c r="C109" s="13"/>
      <c r="D109" s="42">
        <f>D106+D107+D108</f>
        <v>15265633.330000002</v>
      </c>
      <c r="E109" s="42">
        <f t="shared" ref="E109:F109" si="23">E106+E107+E108</f>
        <v>2224997.59</v>
      </c>
      <c r="F109" s="42">
        <f t="shared" si="23"/>
        <v>13040635.74</v>
      </c>
      <c r="G109" s="43"/>
      <c r="H109" s="43"/>
      <c r="I109" s="4"/>
      <c r="J109" s="4"/>
    </row>
    <row r="110" spans="1:10" ht="27.75" customHeight="1" x14ac:dyDescent="0.25">
      <c r="A110" s="49" t="s">
        <v>41</v>
      </c>
      <c r="B110" s="49" t="s">
        <v>39</v>
      </c>
      <c r="C110" s="13">
        <v>2018</v>
      </c>
      <c r="D110" s="43">
        <v>65950</v>
      </c>
      <c r="E110" s="43">
        <v>0</v>
      </c>
      <c r="F110" s="43">
        <v>65950</v>
      </c>
      <c r="G110" s="43">
        <v>0</v>
      </c>
      <c r="H110" s="43">
        <v>0</v>
      </c>
      <c r="I110" s="4"/>
    </row>
    <row r="111" spans="1:10" ht="28.5" customHeight="1" x14ac:dyDescent="0.25">
      <c r="A111" s="51"/>
      <c r="B111" s="51"/>
      <c r="C111" s="13">
        <v>2019</v>
      </c>
      <c r="D111" s="43">
        <v>109132.25</v>
      </c>
      <c r="E111" s="43">
        <v>0</v>
      </c>
      <c r="F111" s="43">
        <v>109132.25</v>
      </c>
      <c r="G111" s="43">
        <v>0</v>
      </c>
      <c r="H111" s="43">
        <v>0</v>
      </c>
      <c r="I111" s="4"/>
      <c r="J111" s="4"/>
    </row>
    <row r="112" spans="1:10" ht="28.5" customHeight="1" x14ac:dyDescent="0.25">
      <c r="A112" s="50"/>
      <c r="B112" s="50"/>
      <c r="C112" s="18">
        <v>2020</v>
      </c>
      <c r="D112" s="43">
        <f>F112</f>
        <v>174786</v>
      </c>
      <c r="E112" s="43">
        <v>0</v>
      </c>
      <c r="F112" s="43">
        <v>174786</v>
      </c>
      <c r="G112" s="43"/>
      <c r="H112" s="43"/>
      <c r="I112" s="4"/>
      <c r="J112" s="4"/>
    </row>
    <row r="113" spans="1:9" ht="15" x14ac:dyDescent="0.25">
      <c r="A113" s="25" t="s">
        <v>52</v>
      </c>
      <c r="B113" s="21"/>
      <c r="C113" s="18"/>
      <c r="D113" s="42">
        <f>D110+D111+D112</f>
        <v>349868.25</v>
      </c>
      <c r="E113" s="42">
        <f t="shared" ref="E113:F113" si="24">E110+E111+E112</f>
        <v>0</v>
      </c>
      <c r="F113" s="42">
        <f t="shared" si="24"/>
        <v>349868.25</v>
      </c>
      <c r="G113" s="43"/>
      <c r="H113" s="43"/>
      <c r="I113" s="4"/>
    </row>
    <row r="114" spans="1:9" ht="32.25" customHeight="1" x14ac:dyDescent="0.25">
      <c r="A114" s="49" t="s">
        <v>25</v>
      </c>
      <c r="B114" s="68" t="s">
        <v>4</v>
      </c>
      <c r="C114" s="13">
        <v>2018</v>
      </c>
      <c r="D114" s="43">
        <v>0</v>
      </c>
      <c r="E114" s="43"/>
      <c r="F114" s="43">
        <v>0</v>
      </c>
      <c r="G114" s="43"/>
      <c r="H114" s="43"/>
      <c r="I114" s="4"/>
    </row>
    <row r="115" spans="1:9" ht="33" customHeight="1" x14ac:dyDescent="0.25">
      <c r="A115" s="51"/>
      <c r="B115" s="69"/>
      <c r="C115" s="13">
        <v>2019</v>
      </c>
      <c r="D115" s="43">
        <v>334211.61</v>
      </c>
      <c r="E115" s="43"/>
      <c r="F115" s="43">
        <v>334211.61</v>
      </c>
      <c r="G115" s="43"/>
      <c r="H115" s="43"/>
      <c r="I115" s="4"/>
    </row>
    <row r="116" spans="1:9" ht="33" customHeight="1" x14ac:dyDescent="0.25">
      <c r="A116" s="50"/>
      <c r="B116" s="70"/>
      <c r="C116" s="18">
        <v>2020</v>
      </c>
      <c r="D116" s="43">
        <f>F116</f>
        <v>843418.1</v>
      </c>
      <c r="E116" s="43"/>
      <c r="F116" s="43">
        <v>843418.1</v>
      </c>
      <c r="G116" s="43"/>
      <c r="H116" s="43"/>
      <c r="I116" s="4"/>
    </row>
    <row r="117" spans="1:9" ht="15" x14ac:dyDescent="0.25">
      <c r="A117" s="25" t="s">
        <v>52</v>
      </c>
      <c r="B117" s="22"/>
      <c r="C117" s="18"/>
      <c r="D117" s="42">
        <f>D115+D116</f>
        <v>1177629.71</v>
      </c>
      <c r="E117" s="42">
        <f t="shared" ref="E117:F117" si="25">E115+E116</f>
        <v>0</v>
      </c>
      <c r="F117" s="42">
        <f t="shared" si="25"/>
        <v>1177629.71</v>
      </c>
      <c r="G117" s="43"/>
      <c r="H117" s="43"/>
      <c r="I117" s="4"/>
    </row>
    <row r="118" spans="1:9" s="6" customFormat="1" ht="36" customHeight="1" x14ac:dyDescent="0.25">
      <c r="A118" s="49" t="s">
        <v>24</v>
      </c>
      <c r="B118" s="68" t="s">
        <v>10</v>
      </c>
      <c r="C118" s="18">
        <v>2018</v>
      </c>
      <c r="D118" s="43">
        <v>0</v>
      </c>
      <c r="E118" s="43"/>
      <c r="F118" s="43">
        <v>0</v>
      </c>
      <c r="G118" s="43"/>
      <c r="H118" s="43"/>
      <c r="I118" s="5"/>
    </row>
    <row r="119" spans="1:9" s="6" customFormat="1" ht="34.5" customHeight="1" x14ac:dyDescent="0.25">
      <c r="A119" s="51"/>
      <c r="B119" s="69"/>
      <c r="C119" s="18">
        <v>2019</v>
      </c>
      <c r="D119" s="43">
        <v>0</v>
      </c>
      <c r="E119" s="43"/>
      <c r="F119" s="43">
        <v>0</v>
      </c>
      <c r="G119" s="43"/>
      <c r="H119" s="43"/>
      <c r="I119" s="5"/>
    </row>
    <row r="120" spans="1:9" s="6" customFormat="1" ht="34.5" customHeight="1" x14ac:dyDescent="0.25">
      <c r="A120" s="50"/>
      <c r="B120" s="70"/>
      <c r="C120" s="18">
        <v>2020</v>
      </c>
      <c r="D120" s="43">
        <v>0</v>
      </c>
      <c r="E120" s="43"/>
      <c r="F120" s="43">
        <v>0</v>
      </c>
      <c r="G120" s="43"/>
      <c r="H120" s="43"/>
      <c r="I120" s="5"/>
    </row>
    <row r="121" spans="1:9" ht="15" x14ac:dyDescent="0.25">
      <c r="A121" s="25" t="s">
        <v>52</v>
      </c>
      <c r="B121" s="22"/>
      <c r="C121" s="18"/>
      <c r="D121" s="42">
        <v>0</v>
      </c>
      <c r="E121" s="42"/>
      <c r="F121" s="42">
        <v>0</v>
      </c>
      <c r="G121" s="43"/>
      <c r="H121" s="43"/>
      <c r="I121" s="4"/>
    </row>
    <row r="122" spans="1:9" ht="31.5" customHeight="1" x14ac:dyDescent="0.25">
      <c r="A122" s="49" t="s">
        <v>11</v>
      </c>
      <c r="B122" s="68" t="s">
        <v>9</v>
      </c>
      <c r="C122" s="13">
        <v>2018</v>
      </c>
      <c r="D122" s="43">
        <v>1029018</v>
      </c>
      <c r="E122" s="43"/>
      <c r="F122" s="43">
        <v>1029018</v>
      </c>
      <c r="G122" s="43"/>
      <c r="H122" s="43"/>
      <c r="I122" s="4"/>
    </row>
    <row r="123" spans="1:9" ht="35.25" customHeight="1" x14ac:dyDescent="0.25">
      <c r="A123" s="51"/>
      <c r="B123" s="69"/>
      <c r="C123" s="13">
        <v>2019</v>
      </c>
      <c r="D123" s="43">
        <v>1606509.57</v>
      </c>
      <c r="E123" s="43"/>
      <c r="F123" s="43">
        <v>1606509.57</v>
      </c>
      <c r="G123" s="43"/>
      <c r="H123" s="43"/>
      <c r="I123" s="4"/>
    </row>
    <row r="124" spans="1:9" ht="35.25" customHeight="1" x14ac:dyDescent="0.25">
      <c r="A124" s="50"/>
      <c r="B124" s="70"/>
      <c r="C124" s="18">
        <v>2020</v>
      </c>
      <c r="D124" s="43">
        <f>F124</f>
        <v>999338.3</v>
      </c>
      <c r="E124" s="43"/>
      <c r="F124" s="43">
        <v>999338.3</v>
      </c>
      <c r="G124" s="43"/>
      <c r="H124" s="43"/>
      <c r="I124" s="4"/>
    </row>
    <row r="125" spans="1:9" ht="13.5" customHeight="1" x14ac:dyDescent="0.25">
      <c r="A125" s="25" t="s">
        <v>52</v>
      </c>
      <c r="B125" s="22"/>
      <c r="C125" s="18"/>
      <c r="D125" s="42">
        <f>D122+D123</f>
        <v>2635527.5700000003</v>
      </c>
      <c r="E125" s="42">
        <f>E122+E123</f>
        <v>0</v>
      </c>
      <c r="F125" s="42">
        <f>F122+F123</f>
        <v>2635527.5700000003</v>
      </c>
      <c r="G125" s="43"/>
      <c r="H125" s="43"/>
      <c r="I125" s="4"/>
    </row>
    <row r="126" spans="1:9" ht="36.75" customHeight="1" x14ac:dyDescent="0.25">
      <c r="A126" s="49" t="s">
        <v>44</v>
      </c>
      <c r="B126" s="72" t="s">
        <v>4</v>
      </c>
      <c r="C126" s="13">
        <v>2018</v>
      </c>
      <c r="D126" s="43">
        <v>1389813.52</v>
      </c>
      <c r="E126" s="43">
        <v>15982.8</v>
      </c>
      <c r="F126" s="43">
        <v>1373830.72</v>
      </c>
      <c r="G126" s="43">
        <v>0</v>
      </c>
      <c r="H126" s="43">
        <v>0</v>
      </c>
      <c r="I126" s="4"/>
    </row>
    <row r="127" spans="1:9" ht="34.5" customHeight="1" x14ac:dyDescent="0.25">
      <c r="A127" s="51"/>
      <c r="B127" s="73"/>
      <c r="C127" s="13">
        <v>2019</v>
      </c>
      <c r="D127" s="43">
        <v>2574894.9500000002</v>
      </c>
      <c r="E127" s="43">
        <v>19559.16</v>
      </c>
      <c r="F127" s="43">
        <v>2555335.79</v>
      </c>
      <c r="G127" s="43">
        <v>0</v>
      </c>
      <c r="H127" s="43">
        <v>0</v>
      </c>
      <c r="I127" s="4"/>
    </row>
    <row r="128" spans="1:9" ht="34.5" customHeight="1" x14ac:dyDescent="0.25">
      <c r="A128" s="50"/>
      <c r="B128" s="74"/>
      <c r="C128" s="18">
        <v>2020</v>
      </c>
      <c r="D128" s="43">
        <f>E128+F128</f>
        <v>5225181.4000000004</v>
      </c>
      <c r="E128" s="43">
        <v>1560936.5</v>
      </c>
      <c r="F128" s="43">
        <v>3664244.9</v>
      </c>
      <c r="G128" s="43"/>
      <c r="H128" s="43"/>
      <c r="I128" s="4"/>
    </row>
    <row r="129" spans="1:9" ht="15" x14ac:dyDescent="0.25">
      <c r="A129" s="25" t="s">
        <v>52</v>
      </c>
      <c r="B129" s="24"/>
      <c r="C129" s="18"/>
      <c r="D129" s="42">
        <f>D126+D127+D128</f>
        <v>9189889.870000001</v>
      </c>
      <c r="E129" s="42">
        <f t="shared" ref="E129:F129" si="26">E126+E127+E128</f>
        <v>1596478.46</v>
      </c>
      <c r="F129" s="42">
        <f t="shared" si="26"/>
        <v>7593411.4100000001</v>
      </c>
      <c r="G129" s="43"/>
      <c r="H129" s="43"/>
      <c r="I129" s="4"/>
    </row>
    <row r="130" spans="1:9" s="6" customFormat="1" ht="72" customHeight="1" x14ac:dyDescent="0.25">
      <c r="A130" s="52" t="s">
        <v>42</v>
      </c>
      <c r="B130" s="52" t="s">
        <v>4</v>
      </c>
      <c r="C130" s="17">
        <v>2019</v>
      </c>
      <c r="D130" s="44">
        <v>284860.5</v>
      </c>
      <c r="E130" s="44">
        <v>0</v>
      </c>
      <c r="F130" s="43">
        <v>284860.5</v>
      </c>
      <c r="G130" s="44">
        <v>0</v>
      </c>
      <c r="H130" s="44">
        <v>0</v>
      </c>
      <c r="I130" s="27"/>
    </row>
    <row r="131" spans="1:9" s="6" customFormat="1" ht="72" customHeight="1" x14ac:dyDescent="0.25">
      <c r="A131" s="71"/>
      <c r="B131" s="71"/>
      <c r="C131" s="17">
        <v>2020</v>
      </c>
      <c r="D131" s="44">
        <v>0</v>
      </c>
      <c r="E131" s="44">
        <v>0</v>
      </c>
      <c r="F131" s="43">
        <v>0</v>
      </c>
      <c r="G131" s="44">
        <v>0</v>
      </c>
      <c r="H131" s="44">
        <v>0</v>
      </c>
      <c r="I131" s="16"/>
    </row>
    <row r="132" spans="1:9" ht="15" x14ac:dyDescent="0.25">
      <c r="A132" s="25" t="s">
        <v>54</v>
      </c>
      <c r="B132" s="23"/>
      <c r="C132" s="17"/>
      <c r="D132" s="45">
        <f>D130</f>
        <v>284860.5</v>
      </c>
      <c r="E132" s="45">
        <f>E130</f>
        <v>0</v>
      </c>
      <c r="F132" s="45">
        <f>F130</f>
        <v>284860.5</v>
      </c>
      <c r="G132" s="44"/>
      <c r="H132" s="44"/>
      <c r="I132" s="16"/>
    </row>
    <row r="133" spans="1:9" ht="58.5" customHeight="1" x14ac:dyDescent="0.25">
      <c r="A133" s="49" t="s">
        <v>29</v>
      </c>
      <c r="B133" s="49" t="s">
        <v>4</v>
      </c>
      <c r="C133" s="13">
        <v>2019</v>
      </c>
      <c r="D133" s="43">
        <v>85080</v>
      </c>
      <c r="E133" s="43">
        <v>85080</v>
      </c>
      <c r="F133" s="43">
        <v>0</v>
      </c>
      <c r="G133" s="43">
        <v>0</v>
      </c>
      <c r="H133" s="43">
        <v>0</v>
      </c>
      <c r="I133" s="4"/>
    </row>
    <row r="134" spans="1:9" ht="58.5" customHeight="1" x14ac:dyDescent="0.25">
      <c r="A134" s="50"/>
      <c r="B134" s="50"/>
      <c r="C134" s="18">
        <v>2020</v>
      </c>
      <c r="D134" s="43">
        <f>E134</f>
        <v>100196.3</v>
      </c>
      <c r="E134" s="43">
        <v>100196.3</v>
      </c>
      <c r="F134" s="43">
        <v>0</v>
      </c>
      <c r="G134" s="43">
        <v>0</v>
      </c>
      <c r="H134" s="43">
        <v>0</v>
      </c>
      <c r="I134" s="4"/>
    </row>
    <row r="135" spans="1:9" ht="15" x14ac:dyDescent="0.25">
      <c r="A135" s="25" t="s">
        <v>54</v>
      </c>
      <c r="B135" s="21"/>
      <c r="C135" s="18"/>
      <c r="D135" s="42">
        <f>D133+D134</f>
        <v>185276.3</v>
      </c>
      <c r="E135" s="42">
        <f>E133+E134</f>
        <v>185276.3</v>
      </c>
      <c r="F135" s="42">
        <f>F133</f>
        <v>0</v>
      </c>
      <c r="G135" s="43"/>
      <c r="H135" s="43"/>
      <c r="I135" s="4"/>
    </row>
    <row r="136" spans="1:9" ht="70.5" customHeight="1" x14ac:dyDescent="0.25">
      <c r="A136" s="49" t="s">
        <v>30</v>
      </c>
      <c r="B136" s="49" t="s">
        <v>4</v>
      </c>
      <c r="C136" s="13">
        <v>2019</v>
      </c>
      <c r="D136" s="43">
        <v>153824.13</v>
      </c>
      <c r="E136" s="43">
        <v>153824.13</v>
      </c>
      <c r="F136" s="43">
        <v>0</v>
      </c>
      <c r="G136" s="43">
        <v>0</v>
      </c>
      <c r="H136" s="43">
        <v>0</v>
      </c>
      <c r="I136" s="4"/>
    </row>
    <row r="137" spans="1:9" ht="70.5" customHeight="1" x14ac:dyDescent="0.25">
      <c r="A137" s="50"/>
      <c r="B137" s="50"/>
      <c r="C137" s="18">
        <v>2020</v>
      </c>
      <c r="D137" s="43">
        <f>E137</f>
        <v>289418.7</v>
      </c>
      <c r="E137" s="43">
        <v>289418.7</v>
      </c>
      <c r="F137" s="43">
        <v>0</v>
      </c>
      <c r="G137" s="43">
        <v>0</v>
      </c>
      <c r="H137" s="43">
        <v>0</v>
      </c>
      <c r="I137" s="4"/>
    </row>
    <row r="138" spans="1:9" ht="15" x14ac:dyDescent="0.25">
      <c r="A138" s="25" t="s">
        <v>54</v>
      </c>
      <c r="B138" s="21"/>
      <c r="C138" s="18"/>
      <c r="D138" s="42">
        <f>D136+D137</f>
        <v>443242.83</v>
      </c>
      <c r="E138" s="42">
        <f>E136+E137</f>
        <v>443242.83</v>
      </c>
      <c r="F138" s="42">
        <f>F136</f>
        <v>0</v>
      </c>
      <c r="G138" s="43"/>
      <c r="H138" s="43"/>
      <c r="I138" s="4"/>
    </row>
    <row r="139" spans="1:9" ht="40.5" customHeight="1" x14ac:dyDescent="0.25">
      <c r="A139" s="49" t="s">
        <v>12</v>
      </c>
      <c r="B139" s="49" t="s">
        <v>4</v>
      </c>
      <c r="C139" s="18">
        <v>2018</v>
      </c>
      <c r="D139" s="43">
        <v>10796583.6</v>
      </c>
      <c r="E139" s="43">
        <v>0</v>
      </c>
      <c r="F139" s="43">
        <v>10796583.6</v>
      </c>
      <c r="G139" s="43">
        <v>0</v>
      </c>
      <c r="H139" s="43">
        <v>0</v>
      </c>
      <c r="I139" s="4"/>
    </row>
    <row r="140" spans="1:9" ht="41.25" customHeight="1" x14ac:dyDescent="0.25">
      <c r="A140" s="51"/>
      <c r="B140" s="51"/>
      <c r="C140" s="18">
        <v>2019</v>
      </c>
      <c r="D140" s="43">
        <v>12414421.9</v>
      </c>
      <c r="E140" s="43">
        <v>0</v>
      </c>
      <c r="F140" s="43">
        <v>12414421.9</v>
      </c>
      <c r="G140" s="43">
        <v>0</v>
      </c>
      <c r="H140" s="43">
        <v>0</v>
      </c>
      <c r="I140" s="4"/>
    </row>
    <row r="141" spans="1:9" ht="41.25" customHeight="1" x14ac:dyDescent="0.25">
      <c r="A141" s="50"/>
      <c r="B141" s="50"/>
      <c r="C141" s="18">
        <v>2020</v>
      </c>
      <c r="D141" s="43">
        <f>D145+D149+D151</f>
        <v>12075657.5</v>
      </c>
      <c r="E141" s="43">
        <f t="shared" ref="E141:F141" si="27">E145+E149+E151</f>
        <v>548725.1</v>
      </c>
      <c r="F141" s="43">
        <f t="shared" si="27"/>
        <v>11526932.4</v>
      </c>
      <c r="G141" s="43"/>
      <c r="H141" s="43"/>
      <c r="I141" s="4"/>
    </row>
    <row r="142" spans="1:9" ht="15" customHeight="1" x14ac:dyDescent="0.25">
      <c r="A142" s="25" t="s">
        <v>52</v>
      </c>
      <c r="B142" s="12"/>
      <c r="C142" s="18"/>
      <c r="D142" s="42">
        <f>D139+D140</f>
        <v>23211005.5</v>
      </c>
      <c r="E142" s="42">
        <f>E139+E140</f>
        <v>0</v>
      </c>
      <c r="F142" s="42">
        <f>F139+F140</f>
        <v>23211005.5</v>
      </c>
      <c r="G142" s="43"/>
      <c r="H142" s="43"/>
      <c r="I142" s="4"/>
    </row>
    <row r="143" spans="1:9" ht="36" customHeight="1" x14ac:dyDescent="0.25">
      <c r="A143" s="49" t="s">
        <v>7</v>
      </c>
      <c r="B143" s="49" t="s">
        <v>4</v>
      </c>
      <c r="C143" s="18">
        <v>2018</v>
      </c>
      <c r="D143" s="43">
        <v>5401550.5999999996</v>
      </c>
      <c r="E143" s="43">
        <v>0</v>
      </c>
      <c r="F143" s="43">
        <v>5401550.5999999996</v>
      </c>
      <c r="G143" s="43">
        <v>0</v>
      </c>
      <c r="H143" s="43">
        <v>0</v>
      </c>
      <c r="I143" s="4"/>
    </row>
    <row r="144" spans="1:9" ht="36" customHeight="1" x14ac:dyDescent="0.25">
      <c r="A144" s="51"/>
      <c r="B144" s="51"/>
      <c r="C144" s="18">
        <v>2019</v>
      </c>
      <c r="D144" s="43">
        <v>6632987.5700000003</v>
      </c>
      <c r="E144" s="43">
        <v>0</v>
      </c>
      <c r="F144" s="43">
        <v>6632987.5700000003</v>
      </c>
      <c r="G144" s="43">
        <v>0</v>
      </c>
      <c r="H144" s="43">
        <v>0</v>
      </c>
      <c r="I144" s="4"/>
    </row>
    <row r="145" spans="1:9" ht="36" customHeight="1" x14ac:dyDescent="0.25">
      <c r="A145" s="50"/>
      <c r="B145" s="50"/>
      <c r="C145" s="18">
        <v>2020</v>
      </c>
      <c r="D145" s="43">
        <f>F145</f>
        <v>5233421</v>
      </c>
      <c r="E145" s="43">
        <v>0</v>
      </c>
      <c r="F145" s="43">
        <v>5233421</v>
      </c>
      <c r="G145" s="43"/>
      <c r="H145" s="43"/>
      <c r="I145" s="4"/>
    </row>
    <row r="146" spans="1:9" ht="21.75" customHeight="1" x14ac:dyDescent="0.25">
      <c r="A146" s="25" t="s">
        <v>52</v>
      </c>
      <c r="B146" s="21"/>
      <c r="C146" s="18"/>
      <c r="D146" s="42">
        <f>D143+D144+D145</f>
        <v>17267959.170000002</v>
      </c>
      <c r="E146" s="42">
        <f t="shared" ref="E146:F146" si="28">E143+E144+E145</f>
        <v>0</v>
      </c>
      <c r="F146" s="42">
        <f t="shared" si="28"/>
        <v>17267959.170000002</v>
      </c>
      <c r="G146" s="43"/>
      <c r="H146" s="43"/>
      <c r="I146" s="4"/>
    </row>
    <row r="147" spans="1:9" ht="40.5" customHeight="1" outlineLevel="1" x14ac:dyDescent="0.25">
      <c r="A147" s="49" t="s">
        <v>8</v>
      </c>
      <c r="B147" s="49" t="s">
        <v>4</v>
      </c>
      <c r="C147" s="18">
        <v>2018</v>
      </c>
      <c r="D147" s="43">
        <v>5395033</v>
      </c>
      <c r="E147" s="43">
        <v>0</v>
      </c>
      <c r="F147" s="43">
        <v>5395033</v>
      </c>
      <c r="G147" s="43">
        <v>0</v>
      </c>
      <c r="H147" s="43">
        <v>0</v>
      </c>
      <c r="I147" s="4"/>
    </row>
    <row r="148" spans="1:9" ht="36" customHeight="1" outlineLevel="1" x14ac:dyDescent="0.25">
      <c r="A148" s="51"/>
      <c r="B148" s="51"/>
      <c r="C148" s="18">
        <v>2019</v>
      </c>
      <c r="D148" s="43">
        <v>5781434.3300000001</v>
      </c>
      <c r="E148" s="43">
        <v>0</v>
      </c>
      <c r="F148" s="43">
        <v>5781434.3300000001</v>
      </c>
      <c r="G148" s="43">
        <v>0</v>
      </c>
      <c r="H148" s="43">
        <v>0</v>
      </c>
      <c r="I148" s="4"/>
    </row>
    <row r="149" spans="1:9" ht="36" customHeight="1" outlineLevel="1" x14ac:dyDescent="0.25">
      <c r="A149" s="50"/>
      <c r="B149" s="50"/>
      <c r="C149" s="18">
        <v>2020</v>
      </c>
      <c r="D149" s="43">
        <f>E149+F149</f>
        <v>6800236.5</v>
      </c>
      <c r="E149" s="43">
        <v>548725.1</v>
      </c>
      <c r="F149" s="43">
        <v>6251511.4000000004</v>
      </c>
      <c r="G149" s="43"/>
      <c r="H149" s="43"/>
      <c r="I149" s="4"/>
    </row>
    <row r="150" spans="1:9" ht="15" outlineLevel="1" x14ac:dyDescent="0.25">
      <c r="A150" s="25" t="s">
        <v>52</v>
      </c>
      <c r="B150" s="21"/>
      <c r="C150" s="18"/>
      <c r="D150" s="42">
        <f>D147+D148+D149</f>
        <v>17976703.829999998</v>
      </c>
      <c r="E150" s="42">
        <f t="shared" ref="E150:F150" si="29">E147+E148+E149</f>
        <v>548725.1</v>
      </c>
      <c r="F150" s="42">
        <f t="shared" si="29"/>
        <v>17427978.73</v>
      </c>
      <c r="G150" s="43"/>
      <c r="H150" s="43"/>
      <c r="I150" s="4"/>
    </row>
    <row r="151" spans="1:9" ht="77.25" customHeight="1" outlineLevel="1" x14ac:dyDescent="0.25">
      <c r="A151" s="48" t="s">
        <v>55</v>
      </c>
      <c r="B151" s="48" t="s">
        <v>4</v>
      </c>
      <c r="C151" s="18">
        <v>2020</v>
      </c>
      <c r="D151" s="43">
        <f>F151</f>
        <v>42000</v>
      </c>
      <c r="E151" s="43">
        <v>0</v>
      </c>
      <c r="F151" s="43">
        <v>42000</v>
      </c>
      <c r="G151" s="43">
        <v>0</v>
      </c>
      <c r="H151" s="43">
        <v>0</v>
      </c>
      <c r="I151" s="4"/>
    </row>
    <row r="152" spans="1:9" ht="15" outlineLevel="1" x14ac:dyDescent="0.25">
      <c r="I152" s="4"/>
    </row>
    <row r="153" spans="1:9" ht="15" x14ac:dyDescent="0.25"/>
    <row r="154" spans="1:9" ht="15" x14ac:dyDescent="0.25"/>
    <row r="155" spans="1:9" ht="15" x14ac:dyDescent="0.25"/>
    <row r="156" spans="1:9" ht="15" x14ac:dyDescent="0.25"/>
    <row r="157" spans="1:9" ht="15" x14ac:dyDescent="0.25"/>
  </sheetData>
  <mergeCells count="81">
    <mergeCell ref="A139:A141"/>
    <mergeCell ref="B139:B141"/>
    <mergeCell ref="A100:A101"/>
    <mergeCell ref="B100:B101"/>
    <mergeCell ref="B147:B149"/>
    <mergeCell ref="A147:A149"/>
    <mergeCell ref="A118:A120"/>
    <mergeCell ref="B118:B120"/>
    <mergeCell ref="B130:B131"/>
    <mergeCell ref="A130:A131"/>
    <mergeCell ref="A122:A124"/>
    <mergeCell ref="B122:B124"/>
    <mergeCell ref="A126:A128"/>
    <mergeCell ref="B126:B128"/>
    <mergeCell ref="A143:A145"/>
    <mergeCell ref="B143:B145"/>
    <mergeCell ref="A136:A137"/>
    <mergeCell ref="B136:B137"/>
    <mergeCell ref="B71:B73"/>
    <mergeCell ref="A71:A73"/>
    <mergeCell ref="A110:A112"/>
    <mergeCell ref="B110:B112"/>
    <mergeCell ref="A114:A116"/>
    <mergeCell ref="B114:B116"/>
    <mergeCell ref="A75:A76"/>
    <mergeCell ref="B75:B76"/>
    <mergeCell ref="A78:A80"/>
    <mergeCell ref="B78:B80"/>
    <mergeCell ref="A82:A84"/>
    <mergeCell ref="B82:B84"/>
    <mergeCell ref="A90:A91"/>
    <mergeCell ref="B90:B91"/>
    <mergeCell ref="A93:A95"/>
    <mergeCell ref="B93:B95"/>
    <mergeCell ref="A1:H1"/>
    <mergeCell ref="A3:H3"/>
    <mergeCell ref="A4:A5"/>
    <mergeCell ref="B4:B5"/>
    <mergeCell ref="C4:C5"/>
    <mergeCell ref="D4:H4"/>
    <mergeCell ref="A2:H2"/>
    <mergeCell ref="B7:B9"/>
    <mergeCell ref="A7:A9"/>
    <mergeCell ref="A15:A17"/>
    <mergeCell ref="B15:B17"/>
    <mergeCell ref="B11:B13"/>
    <mergeCell ref="A11:A13"/>
    <mergeCell ref="A19:A21"/>
    <mergeCell ref="B19:B21"/>
    <mergeCell ref="A23:A25"/>
    <mergeCell ref="B23:B25"/>
    <mergeCell ref="A27:A28"/>
    <mergeCell ref="B27:B28"/>
    <mergeCell ref="A30:A31"/>
    <mergeCell ref="B30:B31"/>
    <mergeCell ref="A35:A36"/>
    <mergeCell ref="B35:B36"/>
    <mergeCell ref="A38:A39"/>
    <mergeCell ref="B38:B39"/>
    <mergeCell ref="A43:A45"/>
    <mergeCell ref="B43:B45"/>
    <mergeCell ref="A47:A49"/>
    <mergeCell ref="B47:B49"/>
    <mergeCell ref="A86:A88"/>
    <mergeCell ref="B86:B88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103:A104"/>
    <mergeCell ref="B103:B104"/>
    <mergeCell ref="A106:A108"/>
    <mergeCell ref="B106:B108"/>
    <mergeCell ref="B133:B134"/>
    <mergeCell ref="A133:A134"/>
  </mergeCells>
  <phoneticPr fontId="7" type="noConversion"/>
  <printOptions horizontalCentered="1"/>
  <pageMargins left="0" right="0" top="0.59055118110236227" bottom="0.59055118110236227" header="0" footer="0"/>
  <pageSetup paperSize="9" scale="68" fitToHeight="0" orientation="landscape" r:id="rId1"/>
  <rowBreaks count="5" manualBreakCount="5">
    <brk id="26" max="16383" man="1"/>
    <brk id="50" max="16383" man="1"/>
    <brk id="74" max="16383" man="1"/>
    <brk id="99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Мария Андреевна Кожевникова</cp:lastModifiedBy>
  <cp:lastPrinted>2019-12-18T08:41:50Z</cp:lastPrinted>
  <dcterms:created xsi:type="dcterms:W3CDTF">2015-11-13T07:13:31Z</dcterms:created>
  <dcterms:modified xsi:type="dcterms:W3CDTF">2021-05-21T10:31:58Z</dcterms:modified>
</cp:coreProperties>
</file>