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35" windowHeight="8205" activeTab="0"/>
  </bookViews>
  <sheets>
    <sheet name="Общий" sheetId="1" r:id="rId1"/>
  </sheets>
  <definedNames>
    <definedName name="_xlnm.Print_Titles" localSheetId="0">'Общий'!$4:$7</definedName>
    <definedName name="_xlnm.Print_Area" localSheetId="0">'Общий'!$A:$Q</definedName>
  </definedNames>
  <calcPr fullCalcOnLoad="1"/>
</workbook>
</file>

<file path=xl/sharedStrings.xml><?xml version="1.0" encoding="utf-8"?>
<sst xmlns="http://schemas.openxmlformats.org/spreadsheetml/2006/main" count="202" uniqueCount="98">
  <si>
    <t>Отчет</t>
  </si>
  <si>
    <t>о реализации государственной программы "Развитие здравоохранения в Ленинградской области"</t>
  </si>
  <si>
    <t>№ п/п</t>
  </si>
  <si>
    <t>Наименование ВЦП, основного мероприятия, мероприятия основного мероприятия, мероприятия ВЦП, мероприятия ДЦП</t>
  </si>
  <si>
    <t>Ответственный исполнитель</t>
  </si>
  <si>
    <t xml:space="preserve">Фактическая дата начала реализации мероприятия </t>
  </si>
  <si>
    <t>План расходов на реализацию государственной программы в отчетном году, тыс. руб.</t>
  </si>
  <si>
    <t>Фактическое исполнение расходов на отчетную дату (нарастающим итогом), тыс. руб.</t>
  </si>
  <si>
    <t>Выполнено на отчетную дату (нарастающим итогом), тыс. руб.</t>
  </si>
  <si>
    <t>в том числе:</t>
  </si>
  <si>
    <t>в том числе</t>
  </si>
  <si>
    <t>федеральный бюджет</t>
  </si>
  <si>
    <t>областной бюджет</t>
  </si>
  <si>
    <t>местные бюджеты</t>
  </si>
  <si>
    <t>прочие</t>
  </si>
  <si>
    <t>Комитет</t>
  </si>
  <si>
    <t>Выхаживание детей с экстремально низкой массой тела</t>
  </si>
  <si>
    <t>Закупка медицинского оборудования и расходных материалов для неонатального и аудиологического скрининга</t>
  </si>
  <si>
    <t>Ленинградский областной комитет по управлению государственным имуществом</t>
  </si>
  <si>
    <t>Комитет по строительству Ленинградской области</t>
  </si>
  <si>
    <t>Итого по Программе</t>
  </si>
  <si>
    <t xml:space="preserve">Фактическая дата окончания реализации мероприятия </t>
  </si>
  <si>
    <t>Результат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</si>
  <si>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</si>
  <si>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</t>
  </si>
  <si>
    <t>"Развитие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</si>
  <si>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Расходы на обеспечение деятельности государственных казенных учреждений</t>
  </si>
  <si>
    <t>Предоставление государственным бюджетным и автономным учреждениям субсидий</t>
  </si>
  <si>
    <t>Мероприятия, направленные на укрепление материально-технической базы учреждений здравоохранения</t>
  </si>
  <si>
    <t>"Профилактика заболеваний и формирование здорового образа жизни"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</si>
  <si>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</si>
  <si>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Реализация мероприятий по профилактике ВИЧ-инфекции и гепатитов B и C</t>
  </si>
  <si>
    <t>"Совершенствование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</si>
  <si>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Закупка лекарственных препаратов, предназначенных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</si>
  <si>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Мероприятия, направленные на организацию услуг по приему, хранению, доставке и передаче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</si>
  <si>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 xml:space="preserve"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</si>
  <si>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</si>
  <si>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Реализация отдельных полномочий в области лекарственного обеспечения 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</si>
  <si>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</si>
  <si>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Обеспечение лекарственными препаратами и медицинскими изделиями граждан в соответствии с перечнем групп населения и категорий заболеваний, которые в соответствии с законодательство Российской Федерации отпускаются по рецептам врачей бесплатно</t>
  </si>
  <si>
    <t xml:space="preserve">Итого по подпрограмме </t>
  </si>
  <si>
    <t xml:space="preserve">Подпрограмма "Совершенствование оказания специализированной, включая высокотехнологичную, медицинской помощи" </t>
  </si>
  <si>
    <t xml:space="preserve">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 </t>
  </si>
  <si>
    <t>Оказание специализированной медицинской помощи при ВИЧ-инфекциях, венерических, онкологических и сосудистых заболеваниях, не входящей в Территориальную программу обязательного медицинского страхования, жителям Ленинградской области в медицинских организациях других субъектов Российской Федерации</t>
  </si>
  <si>
    <t>Денежные выплаты донорам крови и(или) ее компонентов</t>
  </si>
  <si>
    <t>Финансовое обеспечение приобретения лекарственных препаратов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</si>
  <si>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</si>
  <si>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</si>
  <si>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отдельных мероприятий государственной программы Российской Федерации "Развитие здравоохранения"</t>
  </si>
  <si>
    <t>Совершенствование высокотехнологичной медицинской помощи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</si>
  <si>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</si>
  <si>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Мероприятия, направленные на оказание высокотехнологичной медицинской помощи детям в медицинских организациях других субъектов Российской Федерации</t>
  </si>
  <si>
    <t>Подпрограмма  "Охрана здоровья матери и ребенка"</t>
  </si>
  <si>
    <t>Создание системы раннего выявления и коррекции нарушений развития ребёнка</t>
  </si>
  <si>
    <t xml:space="preserve">Закупка оборудования и расходных материалов для проведения пренатальной (дородовой) диагностики нарушений развития ребенка </t>
  </si>
  <si>
    <t>Итого по подпрограмме</t>
  </si>
  <si>
    <t xml:space="preserve">Подпрограмма "Развитие медицинской реабилитации и санаторно-курортного лечения, в том числе детей" </t>
  </si>
  <si>
    <t>Развитие санаторно-курортного лечения</t>
  </si>
  <si>
    <t>Мероприятия, направленные на организацию долечивания граждан Ленинградской области в условиях санатория</t>
  </si>
  <si>
    <t>Предоставление средств в целях увеличения уставного капитала ОАО «Отель «Звездный»</t>
  </si>
  <si>
    <t>Комитет, Ленинградский областной комитет по управлению государственным имуществом</t>
  </si>
  <si>
    <t>Подпрограмма "Оказание паллиативной помощи, в том числе детям"</t>
  </si>
  <si>
    <t>Развитие паллиативной помощи</t>
  </si>
  <si>
    <t>Подпрограмма "Кадровое обеспечение системы здравоохранения"</t>
  </si>
  <si>
    <t>Повышение престижа медицинских специальностей</t>
  </si>
  <si>
    <t>Мероприятия по организации профессиональных праздников и конкурсов профессионального мастерства</t>
  </si>
  <si>
    <t>Государственная поддержка отдельных категорий медицинских работников</t>
  </si>
  <si>
    <t>Приобретение жилья для медицинских работников</t>
  </si>
  <si>
    <t>Осуществление единовременных компенсационных выплат средним медицинским работникам</t>
  </si>
  <si>
    <t>Осуществление единовременных выплат медицинским работникам</t>
  </si>
  <si>
    <t>Осуществление мер социальной поддержки молодых специалистов Ленинградской области</t>
  </si>
  <si>
    <t>Осуществление мер социальной поддержки медицинских работников дефицитных специальностей</t>
  </si>
  <si>
    <t xml:space="preserve">Осуществление выплат единовременного пособия выпускникам медицинских высших и средних учебных заведений, впервые поступающим на работу в учреждения </t>
  </si>
  <si>
    <t>Подпрограмма "Организация обязательного медицинского страхования граждан российской Федерации"</t>
  </si>
  <si>
    <t>Обеспечение обязательного медицинского страхования неработающего населения Ленинградской области</t>
  </si>
  <si>
    <t>Предоставление межбюджетных трансфертов ФФОМС</t>
  </si>
  <si>
    <t>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</t>
  </si>
  <si>
    <t>Предоставление межбюджетных трансфертов  ТФОМС Ленинградской области на увеличение средней заработной платы врачей, среднего (фармацевтического) и младшего медицинского персонала в сфере ОМС в соответствии с Указом Президента Российской Федерации от 7 мая 2012 года № 597</t>
  </si>
  <si>
    <t>Подпрограмма "Совершенствование системы территориального планирования в сфере здравоохранения"</t>
  </si>
  <si>
    <t>Строительство (реконструкция) объектов здравоохранения и приобретение объектов недвижимого имущества для нужд здравоохранения</t>
  </si>
  <si>
    <t>Приобретение объектов недвижимого имущества для нужд здравоохранения Ленинградской области</t>
  </si>
  <si>
    <t>Строительство корпуса №3 Ульяновской психиатрической больницы</t>
  </si>
  <si>
    <t>Строительство детской поликлиники в г. Всеволожске на 600 посещений в смену</t>
  </si>
  <si>
    <t xml:space="preserve">Проектирование и реконструкция объекта незавершенного строительства "Бомбоубежище" </t>
  </si>
  <si>
    <t>Строительство областной детской больницы с поликлиникой в г. Сертолово Всеволожского района. 1 этап - поликлиника</t>
  </si>
  <si>
    <t>Строительство поликлиники на 380 посещений в смену в г. Гатчина</t>
  </si>
  <si>
    <t>Строительство и реконструкция объектов здравоохранения</t>
  </si>
  <si>
    <t>Создание и(или) реконструкция объектов здравоохранения с последующим использованием для осуществления медицинской деятельности на основе государственно-частного партнерства (концессионного соглашения)</t>
  </si>
  <si>
    <t>Создание новых медицинских организаций на условиях государственно-частного партнерства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</si>
  <si>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</si>
  <si>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Проектирование, строительство и ввод в эксплуатацию перинатального центра</t>
  </si>
  <si>
    <t>Субсидии Государственной корпорации "Ростех"</t>
  </si>
  <si>
    <t>Развитие системы донороства органов человека в целях трансплантации</t>
  </si>
  <si>
    <t>Предоставление медицинских трансфертов ТФОМС Ленинградской области на дополнительное финансовое обеспечение скорой медицинской помощи</t>
  </si>
  <si>
    <t>Предоставление межбюджетных трансфертов ТФОМС Ленинградской области на дополнительное финансовое обеспечение специализированной медицинской помощи</t>
  </si>
  <si>
    <t>Предоставление межбюджетных трансфертов ТФОМС Ленинграсдкйо области на дополнительное финансовое обеспечение за оказанную медицинскую помощь в других субъектах Российской Федерации, застрахованных в Ленинградской области</t>
  </si>
  <si>
    <t>Комитет по здравоохранению Ленинградской области</t>
  </si>
  <si>
    <t>за январь-декабрь 2016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</si>
</sst>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 wrapText="1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5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6" fillId="0" borderId="10" xfId="52" applyFont="1" applyFill="1" applyBorder="1" applyAlignment="1">
      <alignment horizontal="center" vertical="top" wrapText="1"/>
      <protection/>
    </xf>
    <xf numFmtId="49" fontId="25" fillId="0" borderId="10" xfId="5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" fontId="24" fillId="0" borderId="10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27" fillId="0" borderId="0" xfId="0" applyFont="1" applyFill="1" applyAlignment="1">
      <alignment/>
    </xf>
    <xf numFmtId="171" fontId="26" fillId="0" borderId="0" xfId="52" applyNumberFormat="1" applyFont="1" applyFill="1" applyBorder="1" applyAlignment="1">
      <alignment horizontal="center" vertical="center"/>
      <protection/>
    </xf>
    <xf numFmtId="4" fontId="26" fillId="0" borderId="0" xfId="0" applyNumberFormat="1" applyFont="1" applyFill="1" applyBorder="1" applyAlignment="1">
      <alignment horizontal="center"/>
    </xf>
    <xf numFmtId="171" fontId="17" fillId="0" borderId="0" xfId="52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11" xfId="52" applyFont="1" applyFill="1" applyBorder="1" applyAlignment="1">
      <alignment horizontal="center" vertical="center" wrapText="1"/>
      <protection/>
    </xf>
    <xf numFmtId="2" fontId="26" fillId="0" borderId="10" xfId="52" applyNumberFormat="1" applyFont="1" applyFill="1" applyBorder="1" applyAlignment="1">
      <alignment horizontal="center" vertical="center"/>
      <protection/>
    </xf>
    <xf numFmtId="2" fontId="27" fillId="0" borderId="10" xfId="52" applyNumberFormat="1" applyFont="1" applyFill="1" applyBorder="1" applyAlignment="1">
      <alignment horizontal="center" vertical="center"/>
      <protection/>
    </xf>
    <xf numFmtId="2" fontId="26" fillId="0" borderId="10" xfId="61" applyNumberFormat="1" applyFont="1" applyFill="1" applyBorder="1" applyAlignment="1">
      <alignment horizontal="center" vertical="center" wrapText="1"/>
    </xf>
    <xf numFmtId="2" fontId="27" fillId="0" borderId="10" xfId="61" applyNumberFormat="1" applyFont="1" applyFill="1" applyBorder="1" applyAlignment="1">
      <alignment horizontal="center" vertical="center" wrapText="1"/>
    </xf>
    <xf numFmtId="2" fontId="26" fillId="0" borderId="10" xfId="52" applyNumberFormat="1" applyFont="1" applyFill="1" applyBorder="1" applyAlignment="1">
      <alignment horizontal="center" vertical="center" wrapText="1"/>
      <protection/>
    </xf>
    <xf numFmtId="2" fontId="24" fillId="0" borderId="10" xfId="52" applyNumberFormat="1" applyFont="1" applyFill="1" applyBorder="1" applyAlignment="1">
      <alignment horizontal="center" vertical="center" wrapText="1"/>
      <protection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59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4" fontId="32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0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2" fontId="34" fillId="0" borderId="10" xfId="52" applyNumberFormat="1" applyFont="1" applyFill="1" applyBorder="1" applyAlignment="1">
      <alignment horizontal="center" vertical="center"/>
      <protection/>
    </xf>
    <xf numFmtId="2" fontId="34" fillId="0" borderId="10" xfId="0" applyNumberFormat="1" applyFont="1" applyFill="1" applyBorder="1" applyAlignment="1">
      <alignment horizontal="center" vertical="center"/>
    </xf>
    <xf numFmtId="2" fontId="34" fillId="0" borderId="10" xfId="61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4" fillId="0" borderId="12" xfId="52" applyFont="1" applyFill="1" applyBorder="1" applyAlignment="1">
      <alignment horizontal="right" vertical="center" wrapText="1"/>
      <protection/>
    </xf>
    <xf numFmtId="0" fontId="24" fillId="0" borderId="11" xfId="52" applyFont="1" applyFill="1" applyBorder="1" applyAlignment="1">
      <alignment horizontal="right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2" xfId="52" applyNumberFormat="1" applyFont="1" applyFill="1" applyBorder="1" applyAlignment="1">
      <alignment horizontal="right" vertical="center" wrapText="1"/>
      <protection/>
    </xf>
    <xf numFmtId="49" fontId="24" fillId="0" borderId="11" xfId="52" applyNumberFormat="1" applyFont="1" applyFill="1" applyBorder="1" applyAlignment="1">
      <alignment horizontal="right" vertical="center" wrapText="1"/>
      <protection/>
    </xf>
    <xf numFmtId="49" fontId="24" fillId="0" borderId="12" xfId="52" applyNumberFormat="1" applyFont="1" applyFill="1" applyBorder="1" applyAlignment="1">
      <alignment horizontal="center" vertical="center" wrapText="1"/>
      <protection/>
    </xf>
    <xf numFmtId="49" fontId="24" fillId="0" borderId="13" xfId="52" applyNumberFormat="1" applyFont="1" applyFill="1" applyBorder="1" applyAlignment="1">
      <alignment horizontal="center" vertical="center" wrapText="1"/>
      <protection/>
    </xf>
    <xf numFmtId="49" fontId="24" fillId="0" borderId="11" xfId="52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0" fillId="0" borderId="12" xfId="52" applyFont="1" applyFill="1" applyBorder="1" applyAlignment="1">
      <alignment horizontal="right" vertical="center" wrapText="1"/>
      <protection/>
    </xf>
    <xf numFmtId="0" fontId="30" fillId="0" borderId="11" xfId="52" applyFont="1" applyFill="1" applyBorder="1" applyAlignment="1">
      <alignment horizontal="right" vertical="center" wrapText="1"/>
      <protection/>
    </xf>
    <xf numFmtId="0" fontId="20" fillId="0" borderId="14" xfId="0" applyFont="1" applyBorder="1" applyAlignment="1">
      <alignment horizontal="center"/>
    </xf>
    <xf numFmtId="0" fontId="26" fillId="0" borderId="12" xfId="52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4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254"/>
  <sheetViews>
    <sheetView tabSelected="1" zoomScale="55" zoomScaleNormal="55"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19.625" style="31" bestFit="1" customWidth="1"/>
    <col min="2" max="2" width="55.625" style="36" customWidth="1"/>
    <col min="3" max="3" width="17.25390625" style="37" customWidth="1"/>
    <col min="4" max="4" width="14.75390625" style="0" customWidth="1"/>
    <col min="5" max="5" width="14.375" style="0" customWidth="1"/>
    <col min="6" max="6" width="21.25390625" style="38" bestFit="1" customWidth="1"/>
    <col min="7" max="7" width="17.625" style="35" customWidth="1"/>
    <col min="8" max="8" width="9.25390625" style="0" customWidth="1"/>
    <col min="9" max="9" width="18.375" style="0" bestFit="1" customWidth="1"/>
    <col min="10" max="10" width="15.25390625" style="38" customWidth="1"/>
    <col min="11" max="11" width="18.00390625" style="35" bestFit="1" customWidth="1"/>
    <col min="12" max="12" width="9.375" style="0" customWidth="1"/>
    <col min="13" max="13" width="12.875" style="0" customWidth="1"/>
    <col min="14" max="14" width="21.25390625" style="38" bestFit="1" customWidth="1"/>
    <col min="15" max="15" width="18.00390625" style="35" bestFit="1" customWidth="1"/>
    <col min="16" max="16" width="12.00390625" style="0" customWidth="1"/>
    <col min="17" max="17" width="12.625" style="0" customWidth="1"/>
    <col min="18" max="18" width="32.75390625" style="55" hidden="1" customWidth="1"/>
    <col min="19" max="19" width="28.25390625" style="0" customWidth="1"/>
    <col min="20" max="21" width="11.625" style="0" bestFit="1" customWidth="1"/>
  </cols>
  <sheetData>
    <row r="1" spans="1:18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57"/>
    </row>
    <row r="2" spans="1:18" ht="18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.75">
      <c r="A3" s="86" t="s">
        <v>97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9" ht="39.75" customHeight="1">
      <c r="A4" s="83" t="s">
        <v>2</v>
      </c>
      <c r="B4" s="82" t="s">
        <v>3</v>
      </c>
      <c r="C4" s="89" t="s">
        <v>4</v>
      </c>
      <c r="D4" s="82" t="s">
        <v>5</v>
      </c>
      <c r="E4" s="82" t="s">
        <v>21</v>
      </c>
      <c r="F4" s="69" t="s">
        <v>6</v>
      </c>
      <c r="G4" s="70"/>
      <c r="H4" s="70"/>
      <c r="I4" s="71"/>
      <c r="J4" s="69" t="s">
        <v>7</v>
      </c>
      <c r="K4" s="70"/>
      <c r="L4" s="70"/>
      <c r="M4" s="71"/>
      <c r="N4" s="69" t="s">
        <v>8</v>
      </c>
      <c r="O4" s="70"/>
      <c r="P4" s="70"/>
      <c r="Q4" s="71"/>
      <c r="R4" s="88" t="s">
        <v>22</v>
      </c>
      <c r="S4" s="53"/>
    </row>
    <row r="5" spans="1:18" ht="12.75">
      <c r="A5" s="83"/>
      <c r="B5" s="80"/>
      <c r="C5" s="90"/>
      <c r="D5" s="82"/>
      <c r="E5" s="82"/>
      <c r="F5" s="80" t="s">
        <v>9</v>
      </c>
      <c r="G5" s="80"/>
      <c r="H5" s="80"/>
      <c r="I5" s="80"/>
      <c r="J5" s="80" t="s">
        <v>10</v>
      </c>
      <c r="K5" s="80"/>
      <c r="L5" s="80"/>
      <c r="M5" s="80"/>
      <c r="N5" s="80" t="s">
        <v>10</v>
      </c>
      <c r="O5" s="80"/>
      <c r="P5" s="80"/>
      <c r="Q5" s="80"/>
      <c r="R5" s="88"/>
    </row>
    <row r="6" spans="1:18" ht="25.5">
      <c r="A6" s="83"/>
      <c r="B6" s="80"/>
      <c r="C6" s="90"/>
      <c r="D6" s="82"/>
      <c r="E6" s="82"/>
      <c r="F6" s="2" t="s">
        <v>11</v>
      </c>
      <c r="G6" s="2" t="s">
        <v>12</v>
      </c>
      <c r="H6" s="2" t="s">
        <v>13</v>
      </c>
      <c r="I6" s="2" t="s">
        <v>14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11</v>
      </c>
      <c r="O6" s="2" t="s">
        <v>12</v>
      </c>
      <c r="P6" s="2" t="s">
        <v>13</v>
      </c>
      <c r="Q6" s="2" t="s">
        <v>14</v>
      </c>
      <c r="R6" s="88"/>
    </row>
    <row r="7" spans="1:18" ht="15.75">
      <c r="A7" s="1">
        <v>1</v>
      </c>
      <c r="B7" s="3">
        <v>2</v>
      </c>
      <c r="C7" s="1">
        <v>3</v>
      </c>
      <c r="D7" s="3">
        <v>4</v>
      </c>
      <c r="E7" s="1">
        <v>5</v>
      </c>
      <c r="F7" s="1">
        <v>6</v>
      </c>
      <c r="G7" s="1">
        <v>7</v>
      </c>
      <c r="H7" s="1">
        <v>8</v>
      </c>
      <c r="I7" s="3">
        <v>9</v>
      </c>
      <c r="J7" s="4">
        <v>10</v>
      </c>
      <c r="K7" s="5">
        <v>11</v>
      </c>
      <c r="L7" s="3">
        <v>12</v>
      </c>
      <c r="M7" s="1">
        <v>13</v>
      </c>
      <c r="N7" s="5">
        <v>14</v>
      </c>
      <c r="O7" s="4">
        <v>15</v>
      </c>
      <c r="P7" s="1">
        <v>16</v>
      </c>
      <c r="Q7" s="3">
        <v>17</v>
      </c>
      <c r="R7" s="13">
        <v>18</v>
      </c>
    </row>
    <row r="8" spans="1:18" ht="21" customHeight="1">
      <c r="A8" s="72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56"/>
    </row>
    <row r="9" spans="1:168" s="11" customFormat="1" ht="87" customHeight="1">
      <c r="A9" s="6" t="s">
        <v>24</v>
      </c>
      <c r="B9" s="7" t="s">
        <v>25</v>
      </c>
      <c r="C9" s="8" t="s">
        <v>15</v>
      </c>
      <c r="D9" s="9">
        <v>2016</v>
      </c>
      <c r="E9" s="9">
        <v>2018</v>
      </c>
      <c r="F9" s="40">
        <f>SUM(F10:F12)</f>
        <v>0</v>
      </c>
      <c r="G9" s="40">
        <f aca="true" t="shared" si="0" ref="G9:Q9">SUM(G10:G12)</f>
        <v>918957.33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913053.55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880971.64</v>
      </c>
      <c r="P9" s="40">
        <f t="shared" si="0"/>
        <v>0</v>
      </c>
      <c r="Q9" s="40">
        <f t="shared" si="0"/>
        <v>0</v>
      </c>
      <c r="R9" s="5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1" customFormat="1" ht="31.5">
      <c r="A10" s="6"/>
      <c r="B10" s="7" t="s">
        <v>26</v>
      </c>
      <c r="C10" s="8" t="s">
        <v>15</v>
      </c>
      <c r="D10" s="9">
        <v>2016</v>
      </c>
      <c r="E10" s="9">
        <v>2018</v>
      </c>
      <c r="F10" s="40"/>
      <c r="G10" s="40">
        <v>213222.75</v>
      </c>
      <c r="H10" s="41"/>
      <c r="I10" s="41"/>
      <c r="J10" s="42"/>
      <c r="K10" s="42">
        <v>212267.21</v>
      </c>
      <c r="L10" s="43"/>
      <c r="M10" s="43"/>
      <c r="N10" s="42"/>
      <c r="O10" s="42">
        <v>212267.21</v>
      </c>
      <c r="P10" s="43"/>
      <c r="Q10" s="43"/>
      <c r="R10" s="5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</row>
    <row r="11" spans="1:168" s="11" customFormat="1" ht="31.5">
      <c r="A11" s="6"/>
      <c r="B11" s="7" t="s">
        <v>27</v>
      </c>
      <c r="C11" s="8" t="s">
        <v>15</v>
      </c>
      <c r="D11" s="9">
        <v>2016</v>
      </c>
      <c r="E11" s="9">
        <v>2018</v>
      </c>
      <c r="F11" s="40"/>
      <c r="G11" s="40">
        <v>588726.63</v>
      </c>
      <c r="H11" s="40"/>
      <c r="I11" s="40"/>
      <c r="J11" s="40"/>
      <c r="K11" s="40">
        <v>587422.67</v>
      </c>
      <c r="L11" s="40"/>
      <c r="M11" s="40"/>
      <c r="N11" s="40"/>
      <c r="O11" s="40">
        <v>555340.76</v>
      </c>
      <c r="P11" s="40"/>
      <c r="Q11" s="40"/>
      <c r="R11" s="5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</row>
    <row r="12" spans="1:168" s="15" customFormat="1" ht="47.25">
      <c r="A12" s="12"/>
      <c r="B12" s="13" t="s">
        <v>28</v>
      </c>
      <c r="C12" s="8" t="s">
        <v>15</v>
      </c>
      <c r="D12" s="9">
        <v>2016</v>
      </c>
      <c r="E12" s="9">
        <v>2018</v>
      </c>
      <c r="F12" s="40"/>
      <c r="G12" s="44">
        <v>117007.95</v>
      </c>
      <c r="H12" s="41"/>
      <c r="I12" s="41"/>
      <c r="J12" s="42"/>
      <c r="K12" s="42">
        <v>113363.67</v>
      </c>
      <c r="L12" s="43"/>
      <c r="M12" s="43"/>
      <c r="N12" s="42"/>
      <c r="O12" s="42">
        <v>113363.67</v>
      </c>
      <c r="P12" s="43"/>
      <c r="Q12" s="43"/>
      <c r="R12" s="5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</row>
    <row r="13" spans="1:168" s="15" customFormat="1" ht="31.5">
      <c r="A13" s="6" t="s">
        <v>24</v>
      </c>
      <c r="B13" s="7" t="s">
        <v>29</v>
      </c>
      <c r="C13" s="8" t="s">
        <v>15</v>
      </c>
      <c r="D13" s="9">
        <v>2016</v>
      </c>
      <c r="E13" s="9">
        <v>2018</v>
      </c>
      <c r="F13" s="40">
        <f>SUM(F14:F15)</f>
        <v>4403.4</v>
      </c>
      <c r="G13" s="40">
        <f>SUM(G14:G15)</f>
        <v>92147.51</v>
      </c>
      <c r="H13" s="40">
        <f aca="true" t="shared" si="1" ref="H13:Q13">SUM(H14:H15)</f>
        <v>0</v>
      </c>
      <c r="I13" s="40">
        <f t="shared" si="1"/>
        <v>0</v>
      </c>
      <c r="J13" s="40">
        <f t="shared" si="1"/>
        <v>3907.23</v>
      </c>
      <c r="K13" s="40">
        <f t="shared" si="1"/>
        <v>90094.19</v>
      </c>
      <c r="L13" s="40">
        <f t="shared" si="1"/>
        <v>0</v>
      </c>
      <c r="M13" s="40">
        <f t="shared" si="1"/>
        <v>0</v>
      </c>
      <c r="N13" s="40">
        <f t="shared" si="1"/>
        <v>3907.23</v>
      </c>
      <c r="O13" s="40">
        <f t="shared" si="1"/>
        <v>90094.19</v>
      </c>
      <c r="P13" s="40">
        <f t="shared" si="1"/>
        <v>0</v>
      </c>
      <c r="Q13" s="40">
        <f t="shared" si="1"/>
        <v>0</v>
      </c>
      <c r="R13" s="5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</row>
    <row r="14" spans="1:168" s="15" customFormat="1" ht="63">
      <c r="A14" s="12"/>
      <c r="B14" s="7" t="s">
        <v>30</v>
      </c>
      <c r="C14" s="8" t="s">
        <v>15</v>
      </c>
      <c r="D14" s="9">
        <v>2016</v>
      </c>
      <c r="E14" s="9">
        <v>2018</v>
      </c>
      <c r="F14" s="40"/>
      <c r="G14" s="44">
        <v>81647.51</v>
      </c>
      <c r="H14" s="41"/>
      <c r="I14" s="41"/>
      <c r="J14" s="42"/>
      <c r="K14" s="42">
        <v>79651.72</v>
      </c>
      <c r="L14" s="43"/>
      <c r="M14" s="43"/>
      <c r="N14" s="42"/>
      <c r="O14" s="42">
        <v>79651.72</v>
      </c>
      <c r="P14" s="43"/>
      <c r="Q14" s="43"/>
      <c r="R14" s="5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</row>
    <row r="15" spans="1:168" s="11" customFormat="1" ht="31.5">
      <c r="A15" s="12"/>
      <c r="B15" s="7" t="s">
        <v>31</v>
      </c>
      <c r="C15" s="8" t="s">
        <v>15</v>
      </c>
      <c r="D15" s="9">
        <v>2016</v>
      </c>
      <c r="E15" s="9">
        <v>2016</v>
      </c>
      <c r="F15" s="40">
        <v>4403.4</v>
      </c>
      <c r="G15" s="44">
        <v>10500</v>
      </c>
      <c r="H15" s="41"/>
      <c r="I15" s="41"/>
      <c r="J15" s="42">
        <v>3907.23</v>
      </c>
      <c r="K15" s="42">
        <v>10442.47</v>
      </c>
      <c r="L15" s="43"/>
      <c r="M15" s="43"/>
      <c r="N15" s="42">
        <v>3907.23</v>
      </c>
      <c r="O15" s="42">
        <v>10442.47</v>
      </c>
      <c r="P15" s="43"/>
      <c r="Q15" s="43"/>
      <c r="R15" s="5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</row>
    <row r="16" spans="1:168" s="15" customFormat="1" ht="78.75">
      <c r="A16" s="6" t="s">
        <v>24</v>
      </c>
      <c r="B16" s="7" t="s">
        <v>32</v>
      </c>
      <c r="C16" s="8" t="s">
        <v>15</v>
      </c>
      <c r="D16" s="9">
        <v>2016</v>
      </c>
      <c r="E16" s="9">
        <v>2018</v>
      </c>
      <c r="F16" s="44">
        <f>SUM(F17:F23)</f>
        <v>503810.30000000005</v>
      </c>
      <c r="G16" s="44">
        <f aca="true" t="shared" si="2" ref="G16:Q16">SUM(G17:G23)</f>
        <v>938285.2</v>
      </c>
      <c r="H16" s="44">
        <f t="shared" si="2"/>
        <v>0</v>
      </c>
      <c r="I16" s="44">
        <f t="shared" si="2"/>
        <v>0</v>
      </c>
      <c r="J16" s="44">
        <f t="shared" si="2"/>
        <v>540292.65</v>
      </c>
      <c r="K16" s="44">
        <f t="shared" si="2"/>
        <v>938221.45</v>
      </c>
      <c r="L16" s="44">
        <f t="shared" si="2"/>
        <v>0</v>
      </c>
      <c r="M16" s="44">
        <f t="shared" si="2"/>
        <v>0</v>
      </c>
      <c r="N16" s="44">
        <f t="shared" si="2"/>
        <v>540292.65</v>
      </c>
      <c r="O16" s="44">
        <f t="shared" si="2"/>
        <v>938221.45</v>
      </c>
      <c r="P16" s="44">
        <f t="shared" si="2"/>
        <v>0</v>
      </c>
      <c r="Q16" s="44">
        <f t="shared" si="2"/>
        <v>0</v>
      </c>
      <c r="R16" s="5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</row>
    <row r="17" spans="1:168" s="15" customFormat="1" ht="132" customHeight="1" hidden="1">
      <c r="A17" s="12"/>
      <c r="B17" s="7" t="s">
        <v>33</v>
      </c>
      <c r="C17" s="8" t="s">
        <v>15</v>
      </c>
      <c r="D17" s="9">
        <v>2016</v>
      </c>
      <c r="E17" s="9">
        <v>2018</v>
      </c>
      <c r="F17" s="44"/>
      <c r="G17" s="44"/>
      <c r="H17" s="41"/>
      <c r="I17" s="41"/>
      <c r="J17" s="42"/>
      <c r="K17" s="42"/>
      <c r="L17" s="43"/>
      <c r="M17" s="43"/>
      <c r="N17" s="42"/>
      <c r="O17" s="42"/>
      <c r="P17" s="43"/>
      <c r="Q17" s="43"/>
      <c r="R17" s="5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:168" s="15" customFormat="1" ht="94.5">
      <c r="A18" s="6"/>
      <c r="B18" s="16" t="s">
        <v>34</v>
      </c>
      <c r="C18" s="8" t="s">
        <v>15</v>
      </c>
      <c r="D18" s="9">
        <v>2016</v>
      </c>
      <c r="E18" s="9">
        <v>2018</v>
      </c>
      <c r="F18" s="44"/>
      <c r="G18" s="44">
        <v>8000</v>
      </c>
      <c r="H18" s="41"/>
      <c r="I18" s="41"/>
      <c r="J18" s="42"/>
      <c r="K18" s="42">
        <v>8000</v>
      </c>
      <c r="L18" s="43"/>
      <c r="M18" s="43"/>
      <c r="N18" s="42"/>
      <c r="O18" s="42">
        <v>8000</v>
      </c>
      <c r="P18" s="43"/>
      <c r="Q18" s="43"/>
      <c r="R18" s="54"/>
      <c r="S18" s="48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:168" s="11" customFormat="1" ht="130.5" customHeight="1">
      <c r="A19" s="6"/>
      <c r="B19" s="16" t="s">
        <v>35</v>
      </c>
      <c r="C19" s="8" t="s">
        <v>15</v>
      </c>
      <c r="D19" s="9">
        <v>2016</v>
      </c>
      <c r="E19" s="9">
        <v>2018</v>
      </c>
      <c r="F19" s="44">
        <v>351843.9</v>
      </c>
      <c r="G19" s="44"/>
      <c r="H19" s="41"/>
      <c r="I19" s="41"/>
      <c r="J19" s="42">
        <v>361731.48</v>
      </c>
      <c r="K19" s="42"/>
      <c r="L19" s="43"/>
      <c r="M19" s="43"/>
      <c r="N19" s="42">
        <v>361731.48</v>
      </c>
      <c r="O19" s="42"/>
      <c r="P19" s="43"/>
      <c r="Q19" s="43"/>
      <c r="R19" s="5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</row>
    <row r="20" spans="1:168" s="11" customFormat="1" ht="156.75" customHeight="1">
      <c r="A20" s="6"/>
      <c r="B20" s="7" t="s">
        <v>36</v>
      </c>
      <c r="C20" s="8" t="s">
        <v>15</v>
      </c>
      <c r="D20" s="9">
        <v>2016</v>
      </c>
      <c r="E20" s="9">
        <v>2016</v>
      </c>
      <c r="F20" s="44">
        <v>6822.7</v>
      </c>
      <c r="G20" s="44"/>
      <c r="H20" s="44"/>
      <c r="I20" s="44"/>
      <c r="J20" s="44">
        <v>6140.4</v>
      </c>
      <c r="K20" s="44"/>
      <c r="L20" s="44"/>
      <c r="M20" s="44"/>
      <c r="N20" s="44">
        <v>6140.4</v>
      </c>
      <c r="O20" s="44"/>
      <c r="P20" s="44"/>
      <c r="Q20" s="44"/>
      <c r="R20" s="5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1" customFormat="1" ht="31.5">
      <c r="A21" s="17"/>
      <c r="B21" s="7" t="s">
        <v>37</v>
      </c>
      <c r="C21" s="8" t="s">
        <v>15</v>
      </c>
      <c r="D21" s="9">
        <v>2016</v>
      </c>
      <c r="E21" s="9">
        <v>2016</v>
      </c>
      <c r="F21" s="44">
        <v>145143.7</v>
      </c>
      <c r="G21" s="44"/>
      <c r="H21" s="44"/>
      <c r="I21" s="44"/>
      <c r="J21" s="44">
        <v>172420.77</v>
      </c>
      <c r="K21" s="44"/>
      <c r="L21" s="44"/>
      <c r="M21" s="44"/>
      <c r="N21" s="44">
        <v>172420.77</v>
      </c>
      <c r="O21" s="44"/>
      <c r="P21" s="44"/>
      <c r="Q21" s="44"/>
      <c r="R21" s="5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</row>
    <row r="22" spans="1:168" s="11" customFormat="1" ht="78.75">
      <c r="A22" s="17"/>
      <c r="B22" s="7" t="s">
        <v>38</v>
      </c>
      <c r="C22" s="8" t="s">
        <v>15</v>
      </c>
      <c r="D22" s="9">
        <v>2016</v>
      </c>
      <c r="E22" s="9">
        <v>2018</v>
      </c>
      <c r="F22" s="44"/>
      <c r="G22" s="44">
        <v>292888.2</v>
      </c>
      <c r="H22" s="41"/>
      <c r="I22" s="41"/>
      <c r="J22" s="42"/>
      <c r="K22" s="42">
        <v>292872.63</v>
      </c>
      <c r="L22" s="43"/>
      <c r="M22" s="43"/>
      <c r="N22" s="42"/>
      <c r="O22" s="42">
        <v>292872.63</v>
      </c>
      <c r="P22" s="43"/>
      <c r="Q22" s="43"/>
      <c r="R22" s="5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spans="1:168" s="15" customFormat="1" ht="119.25" customHeight="1">
      <c r="A23" s="17"/>
      <c r="B23" s="7" t="s">
        <v>39</v>
      </c>
      <c r="C23" s="8" t="s">
        <v>15</v>
      </c>
      <c r="D23" s="9">
        <v>2016</v>
      </c>
      <c r="E23" s="9">
        <v>2018</v>
      </c>
      <c r="F23" s="44"/>
      <c r="G23" s="44">
        <v>637397</v>
      </c>
      <c r="H23" s="41"/>
      <c r="I23" s="41"/>
      <c r="J23" s="42"/>
      <c r="K23" s="42">
        <v>637348.82</v>
      </c>
      <c r="L23" s="43"/>
      <c r="M23" s="43"/>
      <c r="N23" s="42"/>
      <c r="O23" s="42">
        <v>637348.82</v>
      </c>
      <c r="P23" s="43"/>
      <c r="Q23" s="43"/>
      <c r="R23" s="5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</row>
    <row r="24" spans="1:168" s="21" customFormat="1" ht="18">
      <c r="A24" s="75" t="s">
        <v>40</v>
      </c>
      <c r="B24" s="76"/>
      <c r="C24" s="18"/>
      <c r="D24" s="9">
        <v>2016</v>
      </c>
      <c r="E24" s="9">
        <v>2018</v>
      </c>
      <c r="F24" s="45">
        <f>F9+F13+F16</f>
        <v>508213.70000000007</v>
      </c>
      <c r="G24" s="45">
        <f aca="true" t="shared" si="3" ref="G24:Q24">G9+G13+G16</f>
        <v>1949390.04</v>
      </c>
      <c r="H24" s="45">
        <f t="shared" si="3"/>
        <v>0</v>
      </c>
      <c r="I24" s="45">
        <f t="shared" si="3"/>
        <v>0</v>
      </c>
      <c r="J24" s="45">
        <f t="shared" si="3"/>
        <v>544199.88</v>
      </c>
      <c r="K24" s="45">
        <f t="shared" si="3"/>
        <v>1941369.19</v>
      </c>
      <c r="L24" s="45">
        <f t="shared" si="3"/>
        <v>0</v>
      </c>
      <c r="M24" s="45">
        <f t="shared" si="3"/>
        <v>0</v>
      </c>
      <c r="N24" s="45">
        <f t="shared" si="3"/>
        <v>544199.88</v>
      </c>
      <c r="O24" s="45">
        <f t="shared" si="3"/>
        <v>1909287.28</v>
      </c>
      <c r="P24" s="45">
        <f t="shared" si="3"/>
        <v>0</v>
      </c>
      <c r="Q24" s="45">
        <f t="shared" si="3"/>
        <v>0</v>
      </c>
      <c r="R24" s="54"/>
      <c r="S24" s="52"/>
      <c r="T24" s="49"/>
      <c r="U24" s="4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</row>
    <row r="25" spans="1:168" s="21" customFormat="1" ht="18">
      <c r="A25" s="77" t="s">
        <v>41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54"/>
      <c r="S25" s="52"/>
      <c r="T25" s="49"/>
      <c r="U25" s="4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</row>
    <row r="26" spans="1:168" s="11" customFormat="1" ht="63">
      <c r="A26" s="6" t="s">
        <v>24</v>
      </c>
      <c r="B26" s="7" t="s">
        <v>42</v>
      </c>
      <c r="C26" s="8" t="s">
        <v>15</v>
      </c>
      <c r="D26" s="7">
        <v>2016</v>
      </c>
      <c r="E26" s="7">
        <v>2018</v>
      </c>
      <c r="F26" s="44">
        <f>SUM(F27:F31)</f>
        <v>0</v>
      </c>
      <c r="G26" s="44">
        <f aca="true" t="shared" si="4" ref="G26:Q26">SUM(G27:G31)</f>
        <v>3927707.16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3915903.6300000004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3899355.91</v>
      </c>
      <c r="P26" s="44">
        <f t="shared" si="4"/>
        <v>0</v>
      </c>
      <c r="Q26" s="44">
        <f t="shared" si="4"/>
        <v>0</v>
      </c>
      <c r="R26" s="54"/>
      <c r="S26" s="52"/>
      <c r="T26" s="49"/>
      <c r="U26" s="4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</row>
    <row r="27" spans="1:168" s="11" customFormat="1" ht="31.5">
      <c r="A27" s="6"/>
      <c r="B27" s="7" t="s">
        <v>26</v>
      </c>
      <c r="C27" s="8" t="s">
        <v>15</v>
      </c>
      <c r="D27" s="7">
        <v>2016</v>
      </c>
      <c r="E27" s="7">
        <v>2018</v>
      </c>
      <c r="F27" s="44"/>
      <c r="G27" s="44">
        <v>2644537.75</v>
      </c>
      <c r="H27" s="41"/>
      <c r="I27" s="41"/>
      <c r="J27" s="42"/>
      <c r="K27" s="42">
        <v>2634420.04</v>
      </c>
      <c r="L27" s="43"/>
      <c r="M27" s="43"/>
      <c r="N27" s="42"/>
      <c r="O27" s="42">
        <v>2634420.04</v>
      </c>
      <c r="P27" s="43"/>
      <c r="Q27" s="43"/>
      <c r="R27" s="54"/>
      <c r="S27" s="52"/>
      <c r="T27" s="49"/>
      <c r="U27" s="49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</row>
    <row r="28" spans="1:168" s="11" customFormat="1" ht="31.5">
      <c r="A28" s="6"/>
      <c r="B28" s="7" t="s">
        <v>27</v>
      </c>
      <c r="C28" s="8" t="s">
        <v>15</v>
      </c>
      <c r="D28" s="7">
        <v>2016</v>
      </c>
      <c r="E28" s="7">
        <v>2018</v>
      </c>
      <c r="F28" s="40"/>
      <c r="G28" s="44">
        <v>1029258.6</v>
      </c>
      <c r="H28" s="41"/>
      <c r="I28" s="41"/>
      <c r="J28" s="42"/>
      <c r="K28" s="42">
        <v>1028554.02</v>
      </c>
      <c r="L28" s="43"/>
      <c r="M28" s="43"/>
      <c r="N28" s="42"/>
      <c r="O28" s="42">
        <v>1012006.3</v>
      </c>
      <c r="P28" s="43"/>
      <c r="Q28" s="43"/>
      <c r="R28" s="54"/>
      <c r="S28" s="52"/>
      <c r="T28" s="49"/>
      <c r="U28" s="4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</row>
    <row r="29" spans="1:168" s="11" customFormat="1" ht="126">
      <c r="A29" s="6"/>
      <c r="B29" s="7" t="s">
        <v>43</v>
      </c>
      <c r="C29" s="8" t="s">
        <v>15</v>
      </c>
      <c r="D29" s="7">
        <v>2016</v>
      </c>
      <c r="E29" s="7">
        <v>2018</v>
      </c>
      <c r="F29" s="40"/>
      <c r="G29" s="44">
        <v>46185.3</v>
      </c>
      <c r="H29" s="41"/>
      <c r="I29" s="41"/>
      <c r="J29" s="42"/>
      <c r="K29" s="42">
        <v>46025.33</v>
      </c>
      <c r="L29" s="43"/>
      <c r="M29" s="43"/>
      <c r="N29" s="42"/>
      <c r="O29" s="42">
        <v>46025.33</v>
      </c>
      <c r="P29" s="43"/>
      <c r="Q29" s="43"/>
      <c r="R29" s="54"/>
      <c r="S29" s="52"/>
      <c r="T29" s="49"/>
      <c r="U29" s="4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</row>
    <row r="30" spans="1:168" s="15" customFormat="1" ht="47.25">
      <c r="A30" s="6"/>
      <c r="B30" s="7" t="s">
        <v>28</v>
      </c>
      <c r="C30" s="8" t="s">
        <v>15</v>
      </c>
      <c r="D30" s="7">
        <v>2016</v>
      </c>
      <c r="E30" s="7">
        <v>2018</v>
      </c>
      <c r="F30" s="42"/>
      <c r="G30" s="42">
        <v>196023.81</v>
      </c>
      <c r="H30" s="42"/>
      <c r="I30" s="42"/>
      <c r="J30" s="42"/>
      <c r="K30" s="42">
        <v>195202.54</v>
      </c>
      <c r="L30" s="42"/>
      <c r="M30" s="42"/>
      <c r="N30" s="42"/>
      <c r="O30" s="42">
        <v>195202.54</v>
      </c>
      <c r="P30" s="42"/>
      <c r="Q30" s="42"/>
      <c r="R30" s="54"/>
      <c r="S30" s="52"/>
      <c r="T30" s="49"/>
      <c r="U30" s="49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</row>
    <row r="31" spans="1:168" s="15" customFormat="1" ht="31.5">
      <c r="A31" s="6"/>
      <c r="B31" s="7" t="s">
        <v>44</v>
      </c>
      <c r="C31" s="8" t="s">
        <v>15</v>
      </c>
      <c r="D31" s="7">
        <v>2016</v>
      </c>
      <c r="E31" s="7">
        <v>2018</v>
      </c>
      <c r="F31" s="42"/>
      <c r="G31" s="42">
        <v>11701.7</v>
      </c>
      <c r="H31" s="42"/>
      <c r="I31" s="42"/>
      <c r="J31" s="42"/>
      <c r="K31" s="42">
        <v>11701.7</v>
      </c>
      <c r="L31" s="42"/>
      <c r="M31" s="42"/>
      <c r="N31" s="42"/>
      <c r="O31" s="42">
        <v>11701.7</v>
      </c>
      <c r="P31" s="43"/>
      <c r="Q31" s="43"/>
      <c r="R31" s="54"/>
      <c r="S31" s="52"/>
      <c r="T31" s="49"/>
      <c r="U31" s="49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</row>
    <row r="32" spans="1:168" s="15" customFormat="1" ht="31.5">
      <c r="A32" s="6" t="s">
        <v>24</v>
      </c>
      <c r="B32" s="7" t="s">
        <v>45</v>
      </c>
      <c r="C32" s="8" t="s">
        <v>15</v>
      </c>
      <c r="D32" s="7">
        <v>2016</v>
      </c>
      <c r="E32" s="7">
        <v>2018</v>
      </c>
      <c r="F32" s="44">
        <f>SUM(F33:F35)</f>
        <v>372458.1</v>
      </c>
      <c r="G32" s="44">
        <f aca="true" t="shared" si="5" ref="G32:Q32">SUM(G33:G35)</f>
        <v>29702</v>
      </c>
      <c r="H32" s="44">
        <f t="shared" si="5"/>
        <v>0</v>
      </c>
      <c r="I32" s="44">
        <f t="shared" si="5"/>
        <v>0</v>
      </c>
      <c r="J32" s="44">
        <f t="shared" si="5"/>
        <v>374640.97</v>
      </c>
      <c r="K32" s="44">
        <f t="shared" si="5"/>
        <v>29600.4</v>
      </c>
      <c r="L32" s="44">
        <f t="shared" si="5"/>
        <v>0</v>
      </c>
      <c r="M32" s="44">
        <f t="shared" si="5"/>
        <v>0</v>
      </c>
      <c r="N32" s="44">
        <f t="shared" si="5"/>
        <v>374640.97</v>
      </c>
      <c r="O32" s="44">
        <f t="shared" si="5"/>
        <v>29600.4</v>
      </c>
      <c r="P32" s="44">
        <f t="shared" si="5"/>
        <v>0</v>
      </c>
      <c r="Q32" s="44">
        <f t="shared" si="5"/>
        <v>0</v>
      </c>
      <c r="R32" s="54"/>
      <c r="S32" s="52"/>
      <c r="T32" s="49"/>
      <c r="U32" s="49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</row>
    <row r="33" spans="1:168" s="15" customFormat="1" ht="63">
      <c r="A33" s="6"/>
      <c r="B33" s="7" t="s">
        <v>46</v>
      </c>
      <c r="C33" s="8" t="s">
        <v>15</v>
      </c>
      <c r="D33" s="7">
        <v>2016</v>
      </c>
      <c r="E33" s="7">
        <v>2018</v>
      </c>
      <c r="F33" s="44">
        <v>303972.1</v>
      </c>
      <c r="G33" s="44">
        <v>29702</v>
      </c>
      <c r="H33" s="41"/>
      <c r="I33" s="41"/>
      <c r="J33" s="42">
        <v>313310.71</v>
      </c>
      <c r="K33" s="42">
        <v>29600.4</v>
      </c>
      <c r="L33" s="43"/>
      <c r="M33" s="43"/>
      <c r="N33" s="42">
        <v>313310.71</v>
      </c>
      <c r="O33" s="42">
        <v>29600.4</v>
      </c>
      <c r="P33" s="43"/>
      <c r="Q33" s="43"/>
      <c r="R33" s="54"/>
      <c r="S33" s="52"/>
      <c r="T33" s="49"/>
      <c r="U33" s="49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</row>
    <row r="34" spans="1:168" s="15" customFormat="1" ht="171.75" customHeight="1">
      <c r="A34" s="6"/>
      <c r="B34" s="7" t="s">
        <v>47</v>
      </c>
      <c r="C34" s="8" t="s">
        <v>15</v>
      </c>
      <c r="D34" s="7">
        <v>2016</v>
      </c>
      <c r="E34" s="7">
        <v>2018</v>
      </c>
      <c r="F34" s="44">
        <v>36069.5</v>
      </c>
      <c r="G34" s="44"/>
      <c r="H34" s="41"/>
      <c r="I34" s="41"/>
      <c r="J34" s="42">
        <v>32156.41</v>
      </c>
      <c r="K34" s="42"/>
      <c r="L34" s="43"/>
      <c r="M34" s="43"/>
      <c r="N34" s="42">
        <v>32156.41</v>
      </c>
      <c r="O34" s="42"/>
      <c r="P34" s="43"/>
      <c r="Q34" s="43"/>
      <c r="R34" s="54"/>
      <c r="S34" s="52"/>
      <c r="T34" s="49"/>
      <c r="U34" s="49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</row>
    <row r="35" spans="1:168" s="15" customFormat="1" ht="47.25">
      <c r="A35" s="6"/>
      <c r="B35" s="7" t="s">
        <v>48</v>
      </c>
      <c r="C35" s="8" t="s">
        <v>15</v>
      </c>
      <c r="D35" s="7">
        <v>2016</v>
      </c>
      <c r="E35" s="7">
        <v>2018</v>
      </c>
      <c r="F35" s="44">
        <v>32416.5</v>
      </c>
      <c r="G35" s="44"/>
      <c r="H35" s="41"/>
      <c r="I35" s="41"/>
      <c r="J35" s="42">
        <v>29173.85</v>
      </c>
      <c r="K35" s="42"/>
      <c r="L35" s="43"/>
      <c r="M35" s="43"/>
      <c r="N35" s="42">
        <v>29173.85</v>
      </c>
      <c r="O35" s="42"/>
      <c r="P35" s="43"/>
      <c r="Q35" s="43"/>
      <c r="R35" s="54"/>
      <c r="S35" s="52"/>
      <c r="T35" s="49"/>
      <c r="U35" s="49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</row>
    <row r="36" spans="1:168" s="15" customFormat="1" ht="31.5">
      <c r="A36" s="6" t="s">
        <v>24</v>
      </c>
      <c r="B36" s="7" t="s">
        <v>49</v>
      </c>
      <c r="C36" s="8" t="s">
        <v>15</v>
      </c>
      <c r="D36" s="7">
        <v>2016</v>
      </c>
      <c r="E36" s="7">
        <v>2018</v>
      </c>
      <c r="F36" s="42">
        <f>SUM(F37:F39)</f>
        <v>107023.3</v>
      </c>
      <c r="G36" s="42">
        <f aca="true" t="shared" si="6" ref="G36:Q36">SUM(G37:G39)</f>
        <v>648088.2</v>
      </c>
      <c r="H36" s="42">
        <f t="shared" si="6"/>
        <v>0</v>
      </c>
      <c r="I36" s="42">
        <f t="shared" si="6"/>
        <v>0</v>
      </c>
      <c r="J36" s="42">
        <f t="shared" si="6"/>
        <v>107023.3</v>
      </c>
      <c r="K36" s="42">
        <f t="shared" si="6"/>
        <v>646696.7999999999</v>
      </c>
      <c r="L36" s="42">
        <f t="shared" si="6"/>
        <v>0</v>
      </c>
      <c r="M36" s="42">
        <f t="shared" si="6"/>
        <v>0</v>
      </c>
      <c r="N36" s="42">
        <f t="shared" si="6"/>
        <v>107023.3</v>
      </c>
      <c r="O36" s="42">
        <f t="shared" si="6"/>
        <v>648947.7999999999</v>
      </c>
      <c r="P36" s="42">
        <f t="shared" si="6"/>
        <v>0</v>
      </c>
      <c r="Q36" s="42">
        <f t="shared" si="6"/>
        <v>0</v>
      </c>
      <c r="R36" s="54"/>
      <c r="S36" s="52"/>
      <c r="T36" s="49"/>
      <c r="U36" s="49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</row>
    <row r="37" spans="1:168" s="15" customFormat="1" ht="66.75" customHeight="1">
      <c r="A37" s="6"/>
      <c r="B37" s="7" t="s">
        <v>27</v>
      </c>
      <c r="C37" s="8" t="s">
        <v>15</v>
      </c>
      <c r="D37" s="7">
        <v>2016</v>
      </c>
      <c r="E37" s="7">
        <v>2018</v>
      </c>
      <c r="F37" s="44"/>
      <c r="G37" s="44">
        <v>618402.2</v>
      </c>
      <c r="H37" s="41"/>
      <c r="I37" s="41"/>
      <c r="J37" s="42"/>
      <c r="K37" s="42">
        <v>618402.2</v>
      </c>
      <c r="L37" s="43"/>
      <c r="M37" s="43"/>
      <c r="N37" s="42"/>
      <c r="O37" s="42">
        <v>620653.2</v>
      </c>
      <c r="P37" s="43"/>
      <c r="Q37" s="43"/>
      <c r="R37" s="54"/>
      <c r="S37" s="52"/>
      <c r="T37" s="49"/>
      <c r="U37" s="49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</row>
    <row r="38" spans="1:168" s="15" customFormat="1" ht="66.75" customHeight="1">
      <c r="A38" s="6"/>
      <c r="B38" s="7" t="s">
        <v>50</v>
      </c>
      <c r="C38" s="8" t="s">
        <v>15</v>
      </c>
      <c r="D38" s="7">
        <v>2016</v>
      </c>
      <c r="E38" s="7">
        <v>2018</v>
      </c>
      <c r="F38" s="44">
        <v>107023.3</v>
      </c>
      <c r="G38" s="44"/>
      <c r="H38" s="41"/>
      <c r="I38" s="41"/>
      <c r="J38" s="42">
        <v>107023.3</v>
      </c>
      <c r="K38" s="42"/>
      <c r="L38" s="43"/>
      <c r="M38" s="43"/>
      <c r="N38" s="42">
        <v>107023.3</v>
      </c>
      <c r="O38" s="42"/>
      <c r="P38" s="43"/>
      <c r="Q38" s="43"/>
      <c r="R38" s="54"/>
      <c r="S38" s="52"/>
      <c r="T38" s="49"/>
      <c r="U38" s="49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</row>
    <row r="39" spans="1:168" s="15" customFormat="1" ht="63">
      <c r="A39" s="6"/>
      <c r="B39" s="7" t="s">
        <v>51</v>
      </c>
      <c r="C39" s="8" t="s">
        <v>15</v>
      </c>
      <c r="D39" s="7">
        <v>2016</v>
      </c>
      <c r="E39" s="7">
        <v>2018</v>
      </c>
      <c r="F39" s="44"/>
      <c r="G39" s="44">
        <v>29686</v>
      </c>
      <c r="H39" s="41"/>
      <c r="I39" s="41"/>
      <c r="J39" s="42"/>
      <c r="K39" s="42">
        <v>28294.6</v>
      </c>
      <c r="L39" s="43"/>
      <c r="M39" s="43"/>
      <c r="N39" s="42"/>
      <c r="O39" s="42">
        <v>28294.6</v>
      </c>
      <c r="P39" s="43"/>
      <c r="Q39" s="43"/>
      <c r="R39" s="54"/>
      <c r="S39" s="52"/>
      <c r="T39" s="49"/>
      <c r="U39" s="49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</row>
    <row r="40" spans="1:168" s="15" customFormat="1" ht="31.5">
      <c r="A40" s="6" t="s">
        <v>24</v>
      </c>
      <c r="B40" s="7" t="s">
        <v>92</v>
      </c>
      <c r="C40" s="8" t="s">
        <v>15</v>
      </c>
      <c r="D40" s="7">
        <v>2016</v>
      </c>
      <c r="E40" s="7">
        <v>2018</v>
      </c>
      <c r="F40" s="44">
        <v>2647.7</v>
      </c>
      <c r="G40" s="44"/>
      <c r="H40" s="41"/>
      <c r="I40" s="41"/>
      <c r="J40" s="44">
        <v>2647.7</v>
      </c>
      <c r="K40" s="42"/>
      <c r="L40" s="43"/>
      <c r="M40" s="43"/>
      <c r="N40" s="44">
        <v>2647.7</v>
      </c>
      <c r="O40" s="42"/>
      <c r="P40" s="43"/>
      <c r="Q40" s="43"/>
      <c r="R40" s="54"/>
      <c r="S40" s="52"/>
      <c r="T40" s="49"/>
      <c r="U40" s="49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</row>
    <row r="41" spans="1:168" s="15" customFormat="1" ht="18">
      <c r="A41" s="84" t="s">
        <v>40</v>
      </c>
      <c r="B41" s="85"/>
      <c r="C41" s="18"/>
      <c r="D41" s="7">
        <v>2016</v>
      </c>
      <c r="E41" s="7">
        <v>2018</v>
      </c>
      <c r="F41" s="45">
        <f>F26+F32+F36+F40</f>
        <v>482129.1</v>
      </c>
      <c r="G41" s="45">
        <f aca="true" t="shared" si="7" ref="G41:Q41">G26+G32+G36+G40</f>
        <v>4605497.36</v>
      </c>
      <c r="H41" s="45">
        <f t="shared" si="7"/>
        <v>0</v>
      </c>
      <c r="I41" s="45">
        <f t="shared" si="7"/>
        <v>0</v>
      </c>
      <c r="J41" s="45">
        <f t="shared" si="7"/>
        <v>484311.97</v>
      </c>
      <c r="K41" s="45">
        <f t="shared" si="7"/>
        <v>4592200.83</v>
      </c>
      <c r="L41" s="45">
        <f t="shared" si="7"/>
        <v>0</v>
      </c>
      <c r="M41" s="45">
        <f t="shared" si="7"/>
        <v>0</v>
      </c>
      <c r="N41" s="45">
        <f t="shared" si="7"/>
        <v>484311.97</v>
      </c>
      <c r="O41" s="45">
        <f t="shared" si="7"/>
        <v>4577904.11</v>
      </c>
      <c r="P41" s="45">
        <f t="shared" si="7"/>
        <v>0</v>
      </c>
      <c r="Q41" s="45">
        <f t="shared" si="7"/>
        <v>0</v>
      </c>
      <c r="R41" s="54"/>
      <c r="S41" s="52"/>
      <c r="T41" s="49"/>
      <c r="U41" s="49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</row>
    <row r="42" spans="1:168" s="15" customFormat="1" ht="18">
      <c r="A42" s="66" t="s">
        <v>52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R42" s="54"/>
      <c r="S42" s="52"/>
      <c r="T42" s="49"/>
      <c r="U42" s="49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</row>
    <row r="43" spans="1:168" s="11" customFormat="1" ht="31.5">
      <c r="A43" s="6" t="s">
        <v>24</v>
      </c>
      <c r="B43" s="7" t="s">
        <v>53</v>
      </c>
      <c r="C43" s="8" t="s">
        <v>15</v>
      </c>
      <c r="D43" s="7">
        <v>2016</v>
      </c>
      <c r="E43" s="7">
        <v>2018</v>
      </c>
      <c r="F43" s="40">
        <f>SUM(F44:F45)</f>
        <v>0</v>
      </c>
      <c r="G43" s="40">
        <f aca="true" t="shared" si="8" ref="G43:Q43">SUM(G44:G45)</f>
        <v>26821.21</v>
      </c>
      <c r="H43" s="40">
        <f t="shared" si="8"/>
        <v>0</v>
      </c>
      <c r="I43" s="40">
        <f t="shared" si="8"/>
        <v>0</v>
      </c>
      <c r="J43" s="40">
        <f t="shared" si="8"/>
        <v>0</v>
      </c>
      <c r="K43" s="40">
        <f t="shared" si="8"/>
        <v>26742.829999999998</v>
      </c>
      <c r="L43" s="40">
        <f t="shared" si="8"/>
        <v>0</v>
      </c>
      <c r="M43" s="40">
        <f t="shared" si="8"/>
        <v>0</v>
      </c>
      <c r="N43" s="40">
        <f t="shared" si="8"/>
        <v>0</v>
      </c>
      <c r="O43" s="40">
        <f t="shared" si="8"/>
        <v>26742.829999999998</v>
      </c>
      <c r="P43" s="40">
        <f t="shared" si="8"/>
        <v>0</v>
      </c>
      <c r="Q43" s="40">
        <f t="shared" si="8"/>
        <v>0</v>
      </c>
      <c r="R43" s="54"/>
      <c r="S43" s="52"/>
      <c r="T43" s="49"/>
      <c r="U43" s="49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</row>
    <row r="44" spans="1:168" s="11" customFormat="1" ht="47.25">
      <c r="A44" s="7"/>
      <c r="B44" s="7" t="s">
        <v>17</v>
      </c>
      <c r="C44" s="8" t="s">
        <v>15</v>
      </c>
      <c r="D44" s="7">
        <v>2016</v>
      </c>
      <c r="E44" s="7">
        <v>2018</v>
      </c>
      <c r="F44" s="40"/>
      <c r="G44" s="44">
        <v>5373.51</v>
      </c>
      <c r="H44" s="41"/>
      <c r="I44" s="41"/>
      <c r="J44" s="42"/>
      <c r="K44" s="42">
        <v>5297.03</v>
      </c>
      <c r="L44" s="43"/>
      <c r="M44" s="43"/>
      <c r="N44" s="42"/>
      <c r="O44" s="42">
        <v>5297.03</v>
      </c>
      <c r="P44" s="43"/>
      <c r="Q44" s="43"/>
      <c r="R44" s="54"/>
      <c r="S44" s="52"/>
      <c r="T44" s="49"/>
      <c r="U44" s="4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</row>
    <row r="45" spans="1:168" s="15" customFormat="1" ht="47.25">
      <c r="A45" s="7"/>
      <c r="B45" s="7" t="s">
        <v>54</v>
      </c>
      <c r="C45" s="8" t="s">
        <v>15</v>
      </c>
      <c r="D45" s="7">
        <v>2016</v>
      </c>
      <c r="E45" s="7">
        <v>2018</v>
      </c>
      <c r="F45" s="40"/>
      <c r="G45" s="40">
        <v>21447.7</v>
      </c>
      <c r="H45" s="40"/>
      <c r="I45" s="40"/>
      <c r="J45" s="40"/>
      <c r="K45" s="40">
        <v>21445.8</v>
      </c>
      <c r="L45" s="40"/>
      <c r="M45" s="40"/>
      <c r="N45" s="40"/>
      <c r="O45" s="40">
        <v>21445.8</v>
      </c>
      <c r="P45" s="40"/>
      <c r="Q45" s="40"/>
      <c r="R45" s="54"/>
      <c r="S45" s="52"/>
      <c r="T45" s="49"/>
      <c r="U45" s="49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</row>
    <row r="46" spans="1:168" s="15" customFormat="1" ht="31.5">
      <c r="A46" s="6" t="s">
        <v>24</v>
      </c>
      <c r="B46" s="7" t="s">
        <v>16</v>
      </c>
      <c r="C46" s="8" t="s">
        <v>15</v>
      </c>
      <c r="D46" s="7">
        <v>2016</v>
      </c>
      <c r="E46" s="7">
        <v>2018</v>
      </c>
      <c r="F46" s="40">
        <f>SUM(F47)</f>
        <v>0</v>
      </c>
      <c r="G46" s="40">
        <f>SUM(G47)</f>
        <v>33854.86</v>
      </c>
      <c r="H46" s="40">
        <f>SUM(H47)</f>
        <v>0</v>
      </c>
      <c r="I46" s="40">
        <f>SUM(I47)</f>
        <v>0</v>
      </c>
      <c r="J46" s="40">
        <f aca="true" t="shared" si="9" ref="J46:Q46">SUM(J47)</f>
        <v>0</v>
      </c>
      <c r="K46" s="40">
        <f t="shared" si="9"/>
        <v>33796.71</v>
      </c>
      <c r="L46" s="40">
        <f t="shared" si="9"/>
        <v>0</v>
      </c>
      <c r="M46" s="40">
        <f t="shared" si="9"/>
        <v>0</v>
      </c>
      <c r="N46" s="40">
        <f t="shared" si="9"/>
        <v>0</v>
      </c>
      <c r="O46" s="40">
        <f t="shared" si="9"/>
        <v>33796.71</v>
      </c>
      <c r="P46" s="40">
        <f t="shared" si="9"/>
        <v>0</v>
      </c>
      <c r="Q46" s="40">
        <f t="shared" si="9"/>
        <v>0</v>
      </c>
      <c r="R46" s="54"/>
      <c r="S46" s="52"/>
      <c r="T46" s="49"/>
      <c r="U46" s="49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</row>
    <row r="47" spans="1:168" s="15" customFormat="1" ht="47.25">
      <c r="A47" s="6"/>
      <c r="B47" s="7" t="s">
        <v>28</v>
      </c>
      <c r="C47" s="8" t="s">
        <v>15</v>
      </c>
      <c r="D47" s="7">
        <v>2016</v>
      </c>
      <c r="E47" s="7">
        <v>2018</v>
      </c>
      <c r="F47" s="40"/>
      <c r="G47" s="44">
        <v>33854.86</v>
      </c>
      <c r="H47" s="41"/>
      <c r="I47" s="41"/>
      <c r="J47" s="42"/>
      <c r="K47" s="42">
        <v>33796.71</v>
      </c>
      <c r="L47" s="43"/>
      <c r="M47" s="43"/>
      <c r="N47" s="42"/>
      <c r="O47" s="42">
        <v>33796.71</v>
      </c>
      <c r="P47" s="43"/>
      <c r="Q47" s="43"/>
      <c r="R47" s="54"/>
      <c r="S47" s="52"/>
      <c r="T47" s="49"/>
      <c r="U47" s="49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</row>
    <row r="48" spans="1:168" s="15" customFormat="1" ht="18">
      <c r="A48" s="64" t="s">
        <v>55</v>
      </c>
      <c r="B48" s="65"/>
      <c r="C48" s="22"/>
      <c r="D48" s="7">
        <v>2016</v>
      </c>
      <c r="E48" s="7">
        <v>2018</v>
      </c>
      <c r="F48" s="45">
        <f>F43+F46</f>
        <v>0</v>
      </c>
      <c r="G48" s="45">
        <f aca="true" t="shared" si="10" ref="G48:Q48">G43+G46</f>
        <v>60676.07</v>
      </c>
      <c r="H48" s="45">
        <f t="shared" si="10"/>
        <v>0</v>
      </c>
      <c r="I48" s="45">
        <f t="shared" si="10"/>
        <v>0</v>
      </c>
      <c r="J48" s="45">
        <f t="shared" si="10"/>
        <v>0</v>
      </c>
      <c r="K48" s="45">
        <f t="shared" si="10"/>
        <v>60539.53999999999</v>
      </c>
      <c r="L48" s="45">
        <f t="shared" si="10"/>
        <v>0</v>
      </c>
      <c r="M48" s="45">
        <f t="shared" si="10"/>
        <v>0</v>
      </c>
      <c r="N48" s="45">
        <f t="shared" si="10"/>
        <v>0</v>
      </c>
      <c r="O48" s="45">
        <f t="shared" si="10"/>
        <v>60539.53999999999</v>
      </c>
      <c r="P48" s="45">
        <f t="shared" si="10"/>
        <v>0</v>
      </c>
      <c r="Q48" s="45">
        <f t="shared" si="10"/>
        <v>0</v>
      </c>
      <c r="R48" s="54"/>
      <c r="S48" s="52"/>
      <c r="T48" s="49"/>
      <c r="U48" s="49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</row>
    <row r="49" spans="1:168" s="15" customFormat="1" ht="18">
      <c r="A49" s="66" t="s">
        <v>56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54"/>
      <c r="S49" s="52"/>
      <c r="T49" s="49"/>
      <c r="U49" s="49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</row>
    <row r="50" spans="1:168" s="15" customFormat="1" ht="67.5">
      <c r="A50" s="6" t="s">
        <v>24</v>
      </c>
      <c r="B50" s="7" t="s">
        <v>57</v>
      </c>
      <c r="C50" s="8" t="s">
        <v>60</v>
      </c>
      <c r="D50" s="7">
        <v>2016</v>
      </c>
      <c r="E50" s="7">
        <v>2018</v>
      </c>
      <c r="F50" s="44">
        <f>SUM(F51:F55)</f>
        <v>0</v>
      </c>
      <c r="G50" s="44">
        <f aca="true" t="shared" si="11" ref="G50:Q50">SUM(G51:G55)</f>
        <v>581305.65</v>
      </c>
      <c r="H50" s="44">
        <f t="shared" si="11"/>
        <v>0</v>
      </c>
      <c r="I50" s="44">
        <f t="shared" si="11"/>
        <v>0</v>
      </c>
      <c r="J50" s="44">
        <f t="shared" si="11"/>
        <v>0</v>
      </c>
      <c r="K50" s="44">
        <f t="shared" si="11"/>
        <v>581191.91</v>
      </c>
      <c r="L50" s="44">
        <f t="shared" si="11"/>
        <v>0</v>
      </c>
      <c r="M50" s="44">
        <f t="shared" si="11"/>
        <v>0</v>
      </c>
      <c r="N50" s="44">
        <f t="shared" si="11"/>
        <v>0</v>
      </c>
      <c r="O50" s="44">
        <f t="shared" si="11"/>
        <v>585459.62</v>
      </c>
      <c r="P50" s="44">
        <f t="shared" si="11"/>
        <v>0</v>
      </c>
      <c r="Q50" s="44">
        <f t="shared" si="11"/>
        <v>0</v>
      </c>
      <c r="R50" s="54"/>
      <c r="S50" s="52"/>
      <c r="T50" s="49"/>
      <c r="U50" s="49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</row>
    <row r="51" spans="1:168" s="15" customFormat="1" ht="31.5">
      <c r="A51" s="59"/>
      <c r="B51" s="7" t="s">
        <v>26</v>
      </c>
      <c r="C51" s="8" t="s">
        <v>15</v>
      </c>
      <c r="D51" s="7">
        <v>2016</v>
      </c>
      <c r="E51" s="7">
        <v>2018</v>
      </c>
      <c r="F51" s="44"/>
      <c r="G51" s="44">
        <v>4709.7</v>
      </c>
      <c r="H51" s="44"/>
      <c r="I51" s="44"/>
      <c r="J51" s="44"/>
      <c r="K51" s="44">
        <v>4709.7</v>
      </c>
      <c r="L51" s="44"/>
      <c r="M51" s="44"/>
      <c r="N51" s="44"/>
      <c r="O51" s="44">
        <v>4709.7</v>
      </c>
      <c r="P51" s="44"/>
      <c r="Q51" s="44"/>
      <c r="R51" s="54"/>
      <c r="S51" s="52"/>
      <c r="T51" s="49"/>
      <c r="U51" s="49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</row>
    <row r="52" spans="1:168" s="11" customFormat="1" ht="31.5">
      <c r="A52" s="17"/>
      <c r="B52" s="7" t="s">
        <v>27</v>
      </c>
      <c r="C52" s="8" t="s">
        <v>15</v>
      </c>
      <c r="D52" s="7">
        <v>2016</v>
      </c>
      <c r="E52" s="7">
        <v>2018</v>
      </c>
      <c r="F52" s="40"/>
      <c r="G52" s="44">
        <v>48195.8</v>
      </c>
      <c r="H52" s="41"/>
      <c r="I52" s="41"/>
      <c r="J52" s="42"/>
      <c r="K52" s="42">
        <v>48195.8</v>
      </c>
      <c r="L52" s="43"/>
      <c r="M52" s="43"/>
      <c r="N52" s="42"/>
      <c r="O52" s="42">
        <v>52463.51</v>
      </c>
      <c r="P52" s="43"/>
      <c r="Q52" s="43"/>
      <c r="R52" s="54"/>
      <c r="S52" s="52"/>
      <c r="T52" s="49"/>
      <c r="U52" s="49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</row>
    <row r="53" spans="1:168" s="11" customFormat="1" ht="47.25">
      <c r="A53" s="17"/>
      <c r="B53" s="7" t="s">
        <v>58</v>
      </c>
      <c r="C53" s="8" t="s">
        <v>15</v>
      </c>
      <c r="D53" s="7">
        <v>2016</v>
      </c>
      <c r="E53" s="7">
        <v>2018</v>
      </c>
      <c r="F53" s="40"/>
      <c r="G53" s="44">
        <v>53460</v>
      </c>
      <c r="H53" s="41"/>
      <c r="I53" s="41"/>
      <c r="J53" s="42"/>
      <c r="K53" s="42">
        <v>53346.48</v>
      </c>
      <c r="L53" s="43"/>
      <c r="M53" s="43"/>
      <c r="N53" s="42"/>
      <c r="O53" s="42">
        <v>53346.48</v>
      </c>
      <c r="P53" s="43"/>
      <c r="Q53" s="43"/>
      <c r="R53" s="54"/>
      <c r="S53" s="52"/>
      <c r="T53" s="49"/>
      <c r="U53" s="49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</row>
    <row r="54" spans="1:168" s="11" customFormat="1" ht="56.25">
      <c r="A54" s="17"/>
      <c r="B54" s="13" t="s">
        <v>59</v>
      </c>
      <c r="C54" s="8" t="s">
        <v>18</v>
      </c>
      <c r="D54" s="7">
        <v>2016</v>
      </c>
      <c r="E54" s="7">
        <v>2018</v>
      </c>
      <c r="F54" s="40"/>
      <c r="G54" s="44">
        <v>471000</v>
      </c>
      <c r="H54" s="41"/>
      <c r="I54" s="41"/>
      <c r="J54" s="42"/>
      <c r="K54" s="42">
        <v>470999.8</v>
      </c>
      <c r="L54" s="43"/>
      <c r="M54" s="43"/>
      <c r="N54" s="42"/>
      <c r="O54" s="42">
        <v>470999.8</v>
      </c>
      <c r="P54" s="43"/>
      <c r="Q54" s="43"/>
      <c r="R54" s="54"/>
      <c r="S54" s="52"/>
      <c r="T54" s="49"/>
      <c r="U54" s="4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</row>
    <row r="55" spans="1:168" s="11" customFormat="1" ht="47.25">
      <c r="A55" s="17"/>
      <c r="B55" s="7" t="s">
        <v>28</v>
      </c>
      <c r="C55" s="8" t="s">
        <v>15</v>
      </c>
      <c r="D55" s="7">
        <v>2016</v>
      </c>
      <c r="E55" s="7">
        <v>2018</v>
      </c>
      <c r="F55" s="40"/>
      <c r="G55" s="44">
        <v>3940.15</v>
      </c>
      <c r="H55" s="41"/>
      <c r="I55" s="41"/>
      <c r="J55" s="42"/>
      <c r="K55" s="42">
        <v>3940.13</v>
      </c>
      <c r="L55" s="43"/>
      <c r="M55" s="43"/>
      <c r="N55" s="42"/>
      <c r="O55" s="42">
        <v>3940.13</v>
      </c>
      <c r="P55" s="43"/>
      <c r="Q55" s="43"/>
      <c r="R55" s="54"/>
      <c r="S55" s="52"/>
      <c r="T55" s="49"/>
      <c r="U55" s="4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</row>
    <row r="56" spans="1:168" s="11" customFormat="1" ht="15.75" customHeight="1">
      <c r="A56" s="64" t="s">
        <v>55</v>
      </c>
      <c r="B56" s="65"/>
      <c r="C56" s="22"/>
      <c r="D56" s="59">
        <v>2016</v>
      </c>
      <c r="E56" s="7">
        <v>2018</v>
      </c>
      <c r="F56" s="45">
        <f>F50</f>
        <v>0</v>
      </c>
      <c r="G56" s="45">
        <f aca="true" t="shared" si="12" ref="G56:Q56">G50</f>
        <v>581305.65</v>
      </c>
      <c r="H56" s="45">
        <f t="shared" si="12"/>
        <v>0</v>
      </c>
      <c r="I56" s="45">
        <f t="shared" si="12"/>
        <v>0</v>
      </c>
      <c r="J56" s="45">
        <f t="shared" si="12"/>
        <v>0</v>
      </c>
      <c r="K56" s="45">
        <f t="shared" si="12"/>
        <v>581191.91</v>
      </c>
      <c r="L56" s="45">
        <f t="shared" si="12"/>
        <v>0</v>
      </c>
      <c r="M56" s="45">
        <f t="shared" si="12"/>
        <v>0</v>
      </c>
      <c r="N56" s="45">
        <f t="shared" si="12"/>
        <v>0</v>
      </c>
      <c r="O56" s="45">
        <f t="shared" si="12"/>
        <v>585459.62</v>
      </c>
      <c r="P56" s="45">
        <f t="shared" si="12"/>
        <v>0</v>
      </c>
      <c r="Q56" s="45">
        <f t="shared" si="12"/>
        <v>0</v>
      </c>
      <c r="R56" s="54"/>
      <c r="S56" s="52"/>
      <c r="T56" s="49"/>
      <c r="U56" s="49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</row>
    <row r="57" spans="1:168" s="11" customFormat="1" ht="15.75" customHeight="1">
      <c r="A57" s="66" t="s">
        <v>61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  <c r="R57" s="54"/>
      <c r="S57" s="52"/>
      <c r="T57" s="49"/>
      <c r="U57" s="49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</row>
    <row r="58" spans="1:168" s="11" customFormat="1" ht="30">
      <c r="A58" s="6" t="s">
        <v>24</v>
      </c>
      <c r="B58" s="7" t="s">
        <v>62</v>
      </c>
      <c r="C58" s="8" t="s">
        <v>15</v>
      </c>
      <c r="D58" s="7">
        <v>2016</v>
      </c>
      <c r="E58" s="7">
        <v>2018</v>
      </c>
      <c r="F58" s="40">
        <f>SUM(F59:F60)</f>
        <v>0</v>
      </c>
      <c r="G58" s="40">
        <f aca="true" t="shared" si="13" ref="G58:Q58">SUM(G59:G60)</f>
        <v>227324.9</v>
      </c>
      <c r="H58" s="40">
        <f t="shared" si="13"/>
        <v>0</v>
      </c>
      <c r="I58" s="40">
        <f t="shared" si="13"/>
        <v>0</v>
      </c>
      <c r="J58" s="40">
        <f t="shared" si="13"/>
        <v>0</v>
      </c>
      <c r="K58" s="40">
        <f t="shared" si="13"/>
        <v>227324.9</v>
      </c>
      <c r="L58" s="40">
        <f t="shared" si="13"/>
        <v>0</v>
      </c>
      <c r="M58" s="40">
        <f t="shared" si="13"/>
        <v>0</v>
      </c>
      <c r="N58" s="40">
        <f t="shared" si="13"/>
        <v>0</v>
      </c>
      <c r="O58" s="40">
        <f t="shared" si="13"/>
        <v>217921.5</v>
      </c>
      <c r="P58" s="40">
        <f t="shared" si="13"/>
        <v>0</v>
      </c>
      <c r="Q58" s="40">
        <f t="shared" si="13"/>
        <v>0</v>
      </c>
      <c r="R58" s="54"/>
      <c r="S58" s="52"/>
      <c r="T58" s="49"/>
      <c r="U58" s="49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</row>
    <row r="59" spans="1:168" s="11" customFormat="1" ht="31.5">
      <c r="A59" s="6"/>
      <c r="B59" s="39" t="s">
        <v>27</v>
      </c>
      <c r="C59" s="8"/>
      <c r="D59" s="7">
        <v>2016</v>
      </c>
      <c r="E59" s="7"/>
      <c r="F59" s="40"/>
      <c r="G59" s="44">
        <v>227324.9</v>
      </c>
      <c r="H59" s="41"/>
      <c r="I59" s="41"/>
      <c r="J59" s="42"/>
      <c r="K59" s="42">
        <v>227324.9</v>
      </c>
      <c r="L59" s="43"/>
      <c r="M59" s="43"/>
      <c r="N59" s="42"/>
      <c r="O59" s="42">
        <v>217921.5</v>
      </c>
      <c r="P59" s="43"/>
      <c r="Q59" s="43"/>
      <c r="R59" s="54"/>
      <c r="S59" s="52"/>
      <c r="T59" s="49"/>
      <c r="U59" s="49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</row>
    <row r="60" spans="1:168" s="11" customFormat="1" ht="47.25">
      <c r="A60" s="7"/>
      <c r="B60" s="39" t="s">
        <v>28</v>
      </c>
      <c r="C60" s="8" t="s">
        <v>15</v>
      </c>
      <c r="D60" s="7">
        <v>2016</v>
      </c>
      <c r="E60" s="7">
        <v>2018</v>
      </c>
      <c r="F60" s="40"/>
      <c r="G60" s="44"/>
      <c r="H60" s="41"/>
      <c r="I60" s="41"/>
      <c r="J60" s="42"/>
      <c r="K60" s="42"/>
      <c r="L60" s="43"/>
      <c r="M60" s="43"/>
      <c r="N60" s="42"/>
      <c r="O60" s="42"/>
      <c r="P60" s="43"/>
      <c r="Q60" s="43"/>
      <c r="R60" s="54"/>
      <c r="S60" s="52"/>
      <c r="T60" s="49"/>
      <c r="U60" s="49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</row>
    <row r="61" spans="1:168" s="11" customFormat="1" ht="18" customHeight="1">
      <c r="A61" s="64" t="s">
        <v>40</v>
      </c>
      <c r="B61" s="65"/>
      <c r="C61" s="8"/>
      <c r="D61" s="7">
        <v>2016</v>
      </c>
      <c r="E61" s="7">
        <v>2018</v>
      </c>
      <c r="F61" s="45">
        <f>F58</f>
        <v>0</v>
      </c>
      <c r="G61" s="45">
        <f aca="true" t="shared" si="14" ref="G61:Q61">G58</f>
        <v>227324.9</v>
      </c>
      <c r="H61" s="45">
        <f t="shared" si="14"/>
        <v>0</v>
      </c>
      <c r="I61" s="45">
        <f t="shared" si="14"/>
        <v>0</v>
      </c>
      <c r="J61" s="45">
        <f t="shared" si="14"/>
        <v>0</v>
      </c>
      <c r="K61" s="45">
        <f t="shared" si="14"/>
        <v>227324.9</v>
      </c>
      <c r="L61" s="45">
        <f t="shared" si="14"/>
        <v>0</v>
      </c>
      <c r="M61" s="45">
        <f t="shared" si="14"/>
        <v>0</v>
      </c>
      <c r="N61" s="45">
        <f t="shared" si="14"/>
        <v>0</v>
      </c>
      <c r="O61" s="45">
        <f t="shared" si="14"/>
        <v>217921.5</v>
      </c>
      <c r="P61" s="45">
        <f t="shared" si="14"/>
        <v>0</v>
      </c>
      <c r="Q61" s="45">
        <f t="shared" si="14"/>
        <v>0</v>
      </c>
      <c r="R61" s="54"/>
      <c r="S61" s="52"/>
      <c r="T61" s="49"/>
      <c r="U61" s="49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</row>
    <row r="62" spans="1:168" s="11" customFormat="1" ht="18">
      <c r="A62" s="66" t="s">
        <v>63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  <c r="R62" s="54"/>
      <c r="S62" s="52"/>
      <c r="T62" s="49"/>
      <c r="U62" s="49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</row>
    <row r="63" spans="1:168" s="11" customFormat="1" ht="30">
      <c r="A63" s="6" t="s">
        <v>24</v>
      </c>
      <c r="B63" s="7" t="s">
        <v>64</v>
      </c>
      <c r="C63" s="8" t="s">
        <v>15</v>
      </c>
      <c r="D63" s="7">
        <v>2016</v>
      </c>
      <c r="E63" s="7">
        <v>2018</v>
      </c>
      <c r="F63" s="40">
        <f>F64</f>
        <v>0</v>
      </c>
      <c r="G63" s="40">
        <f aca="true" t="shared" si="15" ref="G63:Q63">G64</f>
        <v>1160</v>
      </c>
      <c r="H63" s="40">
        <f t="shared" si="15"/>
        <v>0</v>
      </c>
      <c r="I63" s="40">
        <f t="shared" si="15"/>
        <v>0</v>
      </c>
      <c r="J63" s="40">
        <f t="shared" si="15"/>
        <v>0</v>
      </c>
      <c r="K63" s="40">
        <f t="shared" si="15"/>
        <v>1160</v>
      </c>
      <c r="L63" s="40">
        <f t="shared" si="15"/>
        <v>0</v>
      </c>
      <c r="M63" s="40">
        <f t="shared" si="15"/>
        <v>0</v>
      </c>
      <c r="N63" s="40">
        <f t="shared" si="15"/>
        <v>0</v>
      </c>
      <c r="O63" s="40">
        <f t="shared" si="15"/>
        <v>1160</v>
      </c>
      <c r="P63" s="40">
        <f t="shared" si="15"/>
        <v>0</v>
      </c>
      <c r="Q63" s="40">
        <f t="shared" si="15"/>
        <v>0</v>
      </c>
      <c r="R63" s="54"/>
      <c r="S63" s="52"/>
      <c r="T63" s="49"/>
      <c r="U63" s="49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</row>
    <row r="64" spans="1:168" s="11" customFormat="1" ht="47.25">
      <c r="A64" s="6"/>
      <c r="B64" s="7" t="s">
        <v>65</v>
      </c>
      <c r="C64" s="8"/>
      <c r="D64" s="7">
        <v>2016</v>
      </c>
      <c r="E64" s="7">
        <v>2018</v>
      </c>
      <c r="F64" s="40"/>
      <c r="G64" s="40">
        <v>1160</v>
      </c>
      <c r="H64" s="41"/>
      <c r="I64" s="40"/>
      <c r="J64" s="42"/>
      <c r="K64" s="42">
        <v>1160</v>
      </c>
      <c r="L64" s="43"/>
      <c r="M64" s="42"/>
      <c r="N64" s="42"/>
      <c r="O64" s="42">
        <v>1160</v>
      </c>
      <c r="P64" s="43"/>
      <c r="Q64" s="42"/>
      <c r="R64" s="54"/>
      <c r="S64" s="52"/>
      <c r="T64" s="49"/>
      <c r="U64" s="49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</row>
    <row r="65" spans="1:168" s="11" customFormat="1" ht="31.5">
      <c r="A65" s="6" t="s">
        <v>24</v>
      </c>
      <c r="B65" s="7" t="s">
        <v>66</v>
      </c>
      <c r="C65" s="8"/>
      <c r="D65" s="7">
        <v>2016</v>
      </c>
      <c r="E65" s="7">
        <v>2018</v>
      </c>
      <c r="F65" s="40">
        <f>SUM(F66:F71)</f>
        <v>0</v>
      </c>
      <c r="G65" s="40">
        <f aca="true" t="shared" si="16" ref="G65:Q65">SUM(G66:G71)</f>
        <v>271650</v>
      </c>
      <c r="H65" s="40">
        <f t="shared" si="16"/>
        <v>0</v>
      </c>
      <c r="I65" s="40">
        <f t="shared" si="16"/>
        <v>81000</v>
      </c>
      <c r="J65" s="40">
        <f t="shared" si="16"/>
        <v>0</v>
      </c>
      <c r="K65" s="40">
        <f t="shared" si="16"/>
        <v>266624.63</v>
      </c>
      <c r="L65" s="40">
        <f t="shared" si="16"/>
        <v>0</v>
      </c>
      <c r="M65" s="40">
        <f t="shared" si="16"/>
        <v>81000</v>
      </c>
      <c r="N65" s="40">
        <f t="shared" si="16"/>
        <v>0</v>
      </c>
      <c r="O65" s="40">
        <f t="shared" si="16"/>
        <v>266624.63</v>
      </c>
      <c r="P65" s="40">
        <f t="shared" si="16"/>
        <v>0</v>
      </c>
      <c r="Q65" s="40">
        <f t="shared" si="16"/>
        <v>81000</v>
      </c>
      <c r="R65" s="54"/>
      <c r="S65" s="52"/>
      <c r="T65" s="49"/>
      <c r="U65" s="49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</row>
    <row r="66" spans="1:168" s="11" customFormat="1" ht="18">
      <c r="A66" s="6"/>
      <c r="B66" s="7" t="s">
        <v>67</v>
      </c>
      <c r="C66" s="8"/>
      <c r="D66" s="7">
        <v>2016</v>
      </c>
      <c r="E66" s="7">
        <v>2018</v>
      </c>
      <c r="F66" s="40"/>
      <c r="G66" s="40">
        <v>73000</v>
      </c>
      <c r="H66" s="41"/>
      <c r="I66" s="40"/>
      <c r="J66" s="42"/>
      <c r="K66" s="42">
        <v>71455.63</v>
      </c>
      <c r="L66" s="43"/>
      <c r="M66" s="42"/>
      <c r="N66" s="42"/>
      <c r="O66" s="42">
        <v>71455.63</v>
      </c>
      <c r="P66" s="43"/>
      <c r="Q66" s="42"/>
      <c r="R66" s="54"/>
      <c r="S66" s="52"/>
      <c r="T66" s="49"/>
      <c r="U66" s="49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</row>
    <row r="67" spans="1:168" s="11" customFormat="1" ht="31.5">
      <c r="A67" s="6"/>
      <c r="B67" s="7" t="s">
        <v>68</v>
      </c>
      <c r="C67" s="8" t="s">
        <v>15</v>
      </c>
      <c r="D67" s="7">
        <v>2016</v>
      </c>
      <c r="E67" s="7">
        <v>2018</v>
      </c>
      <c r="F67" s="40"/>
      <c r="G67" s="40">
        <v>22425</v>
      </c>
      <c r="H67" s="41"/>
      <c r="I67" s="41"/>
      <c r="J67" s="42"/>
      <c r="K67" s="42">
        <v>22425</v>
      </c>
      <c r="L67" s="43"/>
      <c r="M67" s="43"/>
      <c r="N67" s="42"/>
      <c r="O67" s="42">
        <v>22425</v>
      </c>
      <c r="P67" s="43"/>
      <c r="Q67" s="43"/>
      <c r="R67" s="54"/>
      <c r="S67" s="52"/>
      <c r="T67" s="49"/>
      <c r="U67" s="49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</row>
    <row r="68" spans="1:168" s="11" customFormat="1" ht="31.5">
      <c r="A68" s="6"/>
      <c r="B68" s="7" t="s">
        <v>69</v>
      </c>
      <c r="C68" s="8" t="s">
        <v>15</v>
      </c>
      <c r="D68" s="7">
        <v>2016</v>
      </c>
      <c r="E68" s="7">
        <v>2018</v>
      </c>
      <c r="F68" s="40"/>
      <c r="G68" s="40">
        <v>54800</v>
      </c>
      <c r="H68" s="41"/>
      <c r="I68" s="40">
        <v>81000</v>
      </c>
      <c r="J68" s="40"/>
      <c r="K68" s="40">
        <v>54000</v>
      </c>
      <c r="L68" s="40"/>
      <c r="M68" s="40">
        <v>81000</v>
      </c>
      <c r="N68" s="40"/>
      <c r="O68" s="40">
        <v>54000</v>
      </c>
      <c r="P68" s="40"/>
      <c r="Q68" s="40">
        <v>81000</v>
      </c>
      <c r="R68" s="54"/>
      <c r="S68" s="52"/>
      <c r="T68" s="49"/>
      <c r="U68" s="49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</row>
    <row r="69" spans="1:168" s="11" customFormat="1" ht="31.5">
      <c r="A69" s="6"/>
      <c r="B69" s="7" t="s">
        <v>70</v>
      </c>
      <c r="C69" s="8"/>
      <c r="D69" s="7">
        <v>2016</v>
      </c>
      <c r="E69" s="7">
        <v>2018</v>
      </c>
      <c r="F69" s="40"/>
      <c r="G69" s="40">
        <v>58873</v>
      </c>
      <c r="H69" s="41"/>
      <c r="I69" s="41"/>
      <c r="J69" s="42"/>
      <c r="K69" s="42">
        <v>58534</v>
      </c>
      <c r="L69" s="43"/>
      <c r="M69" s="43"/>
      <c r="N69" s="42"/>
      <c r="O69" s="42">
        <v>58534</v>
      </c>
      <c r="P69" s="43"/>
      <c r="Q69" s="43"/>
      <c r="R69" s="54"/>
      <c r="S69" s="52"/>
      <c r="T69" s="49"/>
      <c r="U69" s="49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</row>
    <row r="70" spans="1:168" s="11" customFormat="1" ht="47.25">
      <c r="A70" s="6"/>
      <c r="B70" s="7" t="s">
        <v>71</v>
      </c>
      <c r="C70" s="8" t="s">
        <v>15</v>
      </c>
      <c r="D70" s="7">
        <v>2016</v>
      </c>
      <c r="E70" s="7">
        <v>2018</v>
      </c>
      <c r="F70" s="40"/>
      <c r="G70" s="40">
        <v>53927</v>
      </c>
      <c r="H70" s="41"/>
      <c r="I70" s="41"/>
      <c r="J70" s="42"/>
      <c r="K70" s="42">
        <v>53280</v>
      </c>
      <c r="L70" s="43"/>
      <c r="M70" s="43"/>
      <c r="N70" s="42"/>
      <c r="O70" s="42">
        <v>53280</v>
      </c>
      <c r="P70" s="43"/>
      <c r="Q70" s="43"/>
      <c r="R70" s="54"/>
      <c r="S70" s="52"/>
      <c r="T70" s="49"/>
      <c r="U70" s="4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</row>
    <row r="71" spans="1:168" s="11" customFormat="1" ht="66.75" customHeight="1">
      <c r="A71" s="6"/>
      <c r="B71" s="7" t="s">
        <v>72</v>
      </c>
      <c r="C71" s="8"/>
      <c r="D71" s="7">
        <v>2016</v>
      </c>
      <c r="E71" s="7">
        <v>2018</v>
      </c>
      <c r="F71" s="40"/>
      <c r="G71" s="40">
        <v>8625</v>
      </c>
      <c r="H71" s="41"/>
      <c r="I71" s="40"/>
      <c r="J71" s="40"/>
      <c r="K71" s="40">
        <v>6930</v>
      </c>
      <c r="L71" s="40"/>
      <c r="M71" s="40"/>
      <c r="N71" s="40"/>
      <c r="O71" s="40">
        <v>6930</v>
      </c>
      <c r="P71" s="40"/>
      <c r="Q71" s="40"/>
      <c r="R71" s="54"/>
      <c r="S71" s="52"/>
      <c r="T71" s="49"/>
      <c r="U71" s="49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</row>
    <row r="72" spans="1:168" s="11" customFormat="1" ht="21" customHeight="1">
      <c r="A72" s="64" t="s">
        <v>40</v>
      </c>
      <c r="B72" s="65"/>
      <c r="C72" s="8"/>
      <c r="D72" s="7">
        <v>2016</v>
      </c>
      <c r="E72" s="7">
        <v>2018</v>
      </c>
      <c r="F72" s="45">
        <f>F63+F65</f>
        <v>0</v>
      </c>
      <c r="G72" s="45">
        <f aca="true" t="shared" si="17" ref="G72:Q72">G63+G65</f>
        <v>272810</v>
      </c>
      <c r="H72" s="45">
        <f t="shared" si="17"/>
        <v>0</v>
      </c>
      <c r="I72" s="45">
        <f t="shared" si="17"/>
        <v>81000</v>
      </c>
      <c r="J72" s="45">
        <f t="shared" si="17"/>
        <v>0</v>
      </c>
      <c r="K72" s="45">
        <f t="shared" si="17"/>
        <v>267784.63</v>
      </c>
      <c r="L72" s="45">
        <f t="shared" si="17"/>
        <v>0</v>
      </c>
      <c r="M72" s="45">
        <f t="shared" si="17"/>
        <v>81000</v>
      </c>
      <c r="N72" s="45">
        <f t="shared" si="17"/>
        <v>0</v>
      </c>
      <c r="O72" s="45">
        <f t="shared" si="17"/>
        <v>267784.63</v>
      </c>
      <c r="P72" s="45">
        <f t="shared" si="17"/>
        <v>0</v>
      </c>
      <c r="Q72" s="45">
        <f t="shared" si="17"/>
        <v>81000</v>
      </c>
      <c r="R72" s="54"/>
      <c r="S72" s="52"/>
      <c r="T72" s="49"/>
      <c r="U72" s="49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</row>
    <row r="73" spans="1:168" s="11" customFormat="1" ht="18">
      <c r="A73" s="66" t="s">
        <v>73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  <c r="R73" s="54"/>
      <c r="S73" s="52"/>
      <c r="T73" s="49"/>
      <c r="U73" s="49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</row>
    <row r="74" spans="1:168" s="11" customFormat="1" ht="47.25">
      <c r="A74" s="6" t="s">
        <v>24</v>
      </c>
      <c r="B74" s="16" t="s">
        <v>74</v>
      </c>
      <c r="C74" s="8" t="s">
        <v>15</v>
      </c>
      <c r="D74" s="7">
        <v>2016</v>
      </c>
      <c r="E74" s="7">
        <v>2018</v>
      </c>
      <c r="F74" s="40">
        <f>F75</f>
        <v>0</v>
      </c>
      <c r="G74" s="40">
        <f aca="true" t="shared" si="18" ref="G74:Q74">G75</f>
        <v>5152851.69</v>
      </c>
      <c r="H74" s="40">
        <f t="shared" si="18"/>
        <v>0</v>
      </c>
      <c r="I74" s="40">
        <f t="shared" si="18"/>
        <v>0</v>
      </c>
      <c r="J74" s="40">
        <f t="shared" si="18"/>
        <v>0</v>
      </c>
      <c r="K74" s="40">
        <f t="shared" si="18"/>
        <v>5152851.69</v>
      </c>
      <c r="L74" s="40">
        <f t="shared" si="18"/>
        <v>0</v>
      </c>
      <c r="M74" s="40">
        <f t="shared" si="18"/>
        <v>0</v>
      </c>
      <c r="N74" s="40">
        <f t="shared" si="18"/>
        <v>0</v>
      </c>
      <c r="O74" s="40">
        <f>O75</f>
        <v>5152851.69</v>
      </c>
      <c r="P74" s="40">
        <f t="shared" si="18"/>
        <v>0</v>
      </c>
      <c r="Q74" s="40">
        <f t="shared" si="18"/>
        <v>0</v>
      </c>
      <c r="R74" s="54"/>
      <c r="S74" s="52"/>
      <c r="T74" s="49"/>
      <c r="U74" s="49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</row>
    <row r="75" spans="1:168" s="11" customFormat="1" ht="31.5">
      <c r="A75" s="6"/>
      <c r="B75" s="16" t="s">
        <v>75</v>
      </c>
      <c r="C75" s="8" t="s">
        <v>15</v>
      </c>
      <c r="D75" s="7">
        <v>2016</v>
      </c>
      <c r="E75" s="7">
        <v>2018</v>
      </c>
      <c r="F75" s="40"/>
      <c r="G75" s="47">
        <v>5152851.69</v>
      </c>
      <c r="H75" s="41"/>
      <c r="I75" s="41"/>
      <c r="J75" s="42"/>
      <c r="K75" s="42">
        <v>5152851.69</v>
      </c>
      <c r="L75" s="43"/>
      <c r="M75" s="43"/>
      <c r="N75" s="42"/>
      <c r="O75" s="42">
        <v>5152851.69</v>
      </c>
      <c r="P75" s="43"/>
      <c r="Q75" s="43"/>
      <c r="R75" s="54"/>
      <c r="S75" s="52"/>
      <c r="T75" s="49"/>
      <c r="U75" s="49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</row>
    <row r="76" spans="1:168" s="11" customFormat="1" ht="81.75" customHeight="1">
      <c r="A76" s="6" t="s">
        <v>24</v>
      </c>
      <c r="B76" s="16" t="s">
        <v>76</v>
      </c>
      <c r="C76" s="8" t="s">
        <v>15</v>
      </c>
      <c r="D76" s="7">
        <v>2016</v>
      </c>
      <c r="E76" s="7">
        <v>2018</v>
      </c>
      <c r="F76" s="40">
        <f>F77+F78+F79+F80</f>
        <v>0</v>
      </c>
      <c r="G76" s="40">
        <f>G77+G78+G79+G80</f>
        <v>2606864.3</v>
      </c>
      <c r="H76" s="40">
        <f>H77+H78+H79+H80</f>
        <v>0</v>
      </c>
      <c r="I76" s="40">
        <f>I77+I78+I79+I80</f>
        <v>0</v>
      </c>
      <c r="J76" s="40">
        <f>J77+J78+J79+J80</f>
        <v>0</v>
      </c>
      <c r="K76" s="40">
        <f aca="true" t="shared" si="19" ref="K76:Q76">K77+K78+K79+K80</f>
        <v>2606864.3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2606864.3</v>
      </c>
      <c r="P76" s="40">
        <f t="shared" si="19"/>
        <v>0</v>
      </c>
      <c r="Q76" s="40">
        <f t="shared" si="19"/>
        <v>0</v>
      </c>
      <c r="R76" s="54"/>
      <c r="S76" s="52"/>
      <c r="T76" s="49"/>
      <c r="U76" s="49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</row>
    <row r="77" spans="1:168" s="11" customFormat="1" ht="123.75" customHeight="1">
      <c r="A77" s="17"/>
      <c r="B77" s="7" t="s">
        <v>77</v>
      </c>
      <c r="C77" s="8" t="s">
        <v>15</v>
      </c>
      <c r="D77" s="7">
        <v>2016</v>
      </c>
      <c r="E77" s="7">
        <v>2018</v>
      </c>
      <c r="F77" s="40"/>
      <c r="G77" s="40">
        <v>2437308</v>
      </c>
      <c r="H77" s="41"/>
      <c r="I77" s="41"/>
      <c r="J77" s="42"/>
      <c r="K77" s="42">
        <v>2437308</v>
      </c>
      <c r="L77" s="43"/>
      <c r="M77" s="43"/>
      <c r="N77" s="42"/>
      <c r="O77" s="42">
        <v>2437308</v>
      </c>
      <c r="P77" s="43"/>
      <c r="Q77" s="43"/>
      <c r="R77" s="54"/>
      <c r="S77" s="52"/>
      <c r="T77" s="49"/>
      <c r="U77" s="49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</row>
    <row r="78" spans="1:168" s="11" customFormat="1" ht="72.75" customHeight="1">
      <c r="A78" s="17"/>
      <c r="B78" s="39" t="s">
        <v>93</v>
      </c>
      <c r="C78" s="8" t="s">
        <v>15</v>
      </c>
      <c r="D78" s="7">
        <v>2016</v>
      </c>
      <c r="E78" s="7">
        <v>2018</v>
      </c>
      <c r="F78" s="40"/>
      <c r="G78" s="40">
        <v>3109</v>
      </c>
      <c r="H78" s="41"/>
      <c r="I78" s="41"/>
      <c r="J78" s="42"/>
      <c r="K78" s="42">
        <v>3109</v>
      </c>
      <c r="L78" s="43"/>
      <c r="M78" s="43"/>
      <c r="N78" s="42"/>
      <c r="O78" s="42">
        <v>3109</v>
      </c>
      <c r="P78" s="43"/>
      <c r="Q78" s="43"/>
      <c r="R78" s="54"/>
      <c r="S78" s="52"/>
      <c r="T78" s="49"/>
      <c r="U78" s="49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</row>
    <row r="79" spans="1:168" s="11" customFormat="1" ht="79.5" customHeight="1">
      <c r="A79" s="17"/>
      <c r="B79" s="39" t="s">
        <v>94</v>
      </c>
      <c r="C79" s="8" t="s">
        <v>15</v>
      </c>
      <c r="D79" s="7">
        <v>2016</v>
      </c>
      <c r="E79" s="7">
        <v>2018</v>
      </c>
      <c r="F79" s="40"/>
      <c r="G79" s="40">
        <v>66447.3</v>
      </c>
      <c r="H79" s="41"/>
      <c r="I79" s="41"/>
      <c r="J79" s="42"/>
      <c r="K79" s="42">
        <v>66447.3</v>
      </c>
      <c r="L79" s="43"/>
      <c r="M79" s="43"/>
      <c r="N79" s="42"/>
      <c r="O79" s="42">
        <v>66447.3</v>
      </c>
      <c r="P79" s="43"/>
      <c r="Q79" s="43"/>
      <c r="R79" s="54"/>
      <c r="S79" s="52"/>
      <c r="T79" s="49"/>
      <c r="U79" s="49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</row>
    <row r="80" spans="1:168" s="11" customFormat="1" ht="109.5" customHeight="1">
      <c r="A80" s="17"/>
      <c r="B80" s="39" t="s">
        <v>95</v>
      </c>
      <c r="C80" s="8" t="s">
        <v>15</v>
      </c>
      <c r="D80" s="7">
        <v>2016</v>
      </c>
      <c r="E80" s="7">
        <v>2018</v>
      </c>
      <c r="F80" s="40"/>
      <c r="G80" s="40">
        <v>100000</v>
      </c>
      <c r="H80" s="41"/>
      <c r="I80" s="41"/>
      <c r="J80" s="42"/>
      <c r="K80" s="42">
        <v>100000</v>
      </c>
      <c r="L80" s="43"/>
      <c r="M80" s="43"/>
      <c r="N80" s="42"/>
      <c r="O80" s="42">
        <v>100000</v>
      </c>
      <c r="P80" s="43"/>
      <c r="Q80" s="43"/>
      <c r="R80" s="54"/>
      <c r="S80" s="52"/>
      <c r="T80" s="49"/>
      <c r="U80" s="49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</row>
    <row r="81" spans="1:168" s="11" customFormat="1" ht="18">
      <c r="A81" s="64" t="s">
        <v>55</v>
      </c>
      <c r="B81" s="65"/>
      <c r="C81" s="8"/>
      <c r="D81" s="7">
        <v>2016</v>
      </c>
      <c r="E81" s="7">
        <v>2018</v>
      </c>
      <c r="F81" s="45">
        <f>F74+F76</f>
        <v>0</v>
      </c>
      <c r="G81" s="45">
        <f aca="true" t="shared" si="20" ref="G81:Q81">G74+G76</f>
        <v>7759715.99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7759715.99</v>
      </c>
      <c r="L81" s="45">
        <f t="shared" si="20"/>
        <v>0</v>
      </c>
      <c r="M81" s="45">
        <f t="shared" si="20"/>
        <v>0</v>
      </c>
      <c r="N81" s="45">
        <f t="shared" si="20"/>
        <v>0</v>
      </c>
      <c r="O81" s="45">
        <f t="shared" si="20"/>
        <v>7759715.99</v>
      </c>
      <c r="P81" s="45">
        <f t="shared" si="20"/>
        <v>0</v>
      </c>
      <c r="Q81" s="45">
        <f t="shared" si="20"/>
        <v>0</v>
      </c>
      <c r="R81" s="54"/>
      <c r="S81" s="52"/>
      <c r="T81" s="49"/>
      <c r="U81" s="49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</row>
    <row r="82" spans="1:168" s="11" customFormat="1" ht="18">
      <c r="A82" s="66" t="s">
        <v>78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8"/>
      <c r="R82" s="54"/>
      <c r="S82" s="52"/>
      <c r="T82" s="49"/>
      <c r="U82" s="49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</row>
    <row r="83" spans="1:168" s="11" customFormat="1" ht="47.25">
      <c r="A83" s="6" t="s">
        <v>24</v>
      </c>
      <c r="B83" s="7" t="s">
        <v>79</v>
      </c>
      <c r="C83" s="8" t="s">
        <v>19</v>
      </c>
      <c r="D83" s="7">
        <v>2016</v>
      </c>
      <c r="E83" s="7">
        <v>2018</v>
      </c>
      <c r="F83" s="42">
        <f>SUM(F84:F90)</f>
        <v>0</v>
      </c>
      <c r="G83" s="42">
        <f aca="true" t="shared" si="21" ref="G83:Q83">SUM(G84:G90)</f>
        <v>562675.8</v>
      </c>
      <c r="H83" s="42">
        <f t="shared" si="21"/>
        <v>0</v>
      </c>
      <c r="I83" s="42">
        <f t="shared" si="21"/>
        <v>0</v>
      </c>
      <c r="J83" s="42">
        <f t="shared" si="21"/>
        <v>0</v>
      </c>
      <c r="K83" s="42">
        <f t="shared" si="21"/>
        <v>407788.05</v>
      </c>
      <c r="L83" s="42">
        <f t="shared" si="21"/>
        <v>0</v>
      </c>
      <c r="M83" s="42">
        <f t="shared" si="21"/>
        <v>0</v>
      </c>
      <c r="N83" s="42">
        <f t="shared" si="21"/>
        <v>0</v>
      </c>
      <c r="O83" s="42">
        <f t="shared" si="21"/>
        <v>274573.97</v>
      </c>
      <c r="P83" s="42">
        <f t="shared" si="21"/>
        <v>0</v>
      </c>
      <c r="Q83" s="42">
        <f t="shared" si="21"/>
        <v>0</v>
      </c>
      <c r="R83" s="54"/>
      <c r="S83" s="52"/>
      <c r="T83" s="49"/>
      <c r="U83" s="49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</row>
    <row r="84" spans="1:168" s="11" customFormat="1" ht="45">
      <c r="A84" s="23"/>
      <c r="B84" s="13" t="s">
        <v>80</v>
      </c>
      <c r="C84" s="8" t="s">
        <v>19</v>
      </c>
      <c r="D84" s="7">
        <v>2016</v>
      </c>
      <c r="E84" s="7">
        <v>2018</v>
      </c>
      <c r="F84" s="40"/>
      <c r="G84" s="46">
        <v>28867.8</v>
      </c>
      <c r="H84" s="41"/>
      <c r="I84" s="41"/>
      <c r="J84" s="42"/>
      <c r="K84" s="42">
        <v>27857.8</v>
      </c>
      <c r="L84" s="43"/>
      <c r="M84" s="43"/>
      <c r="N84" s="42"/>
      <c r="O84" s="42">
        <v>27857.8</v>
      </c>
      <c r="P84" s="43"/>
      <c r="Q84" s="43"/>
      <c r="R84" s="54"/>
      <c r="S84" s="52"/>
      <c r="T84" s="49"/>
      <c r="U84" s="49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</row>
    <row r="85" spans="1:168" s="11" customFormat="1" ht="45">
      <c r="A85" s="23"/>
      <c r="B85" s="13" t="s">
        <v>81</v>
      </c>
      <c r="C85" s="8" t="s">
        <v>19</v>
      </c>
      <c r="D85" s="7">
        <v>2016</v>
      </c>
      <c r="E85" s="7">
        <v>2018</v>
      </c>
      <c r="F85" s="40"/>
      <c r="G85" s="46">
        <v>41308</v>
      </c>
      <c r="H85" s="41"/>
      <c r="I85" s="41"/>
      <c r="J85" s="42"/>
      <c r="K85" s="42">
        <v>27243.99</v>
      </c>
      <c r="L85" s="43"/>
      <c r="M85" s="43"/>
      <c r="N85" s="42"/>
      <c r="O85" s="42">
        <v>38900.99</v>
      </c>
      <c r="P85" s="43"/>
      <c r="Q85" s="43"/>
      <c r="R85" s="54"/>
      <c r="S85" s="52"/>
      <c r="T85" s="49"/>
      <c r="U85" s="49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</row>
    <row r="86" spans="1:168" s="11" customFormat="1" ht="45">
      <c r="A86" s="23"/>
      <c r="B86" s="13" t="s">
        <v>82</v>
      </c>
      <c r="C86" s="8" t="s">
        <v>19</v>
      </c>
      <c r="D86" s="7">
        <v>2016</v>
      </c>
      <c r="E86" s="7">
        <v>2018</v>
      </c>
      <c r="F86" s="40"/>
      <c r="G86" s="46">
        <v>274500</v>
      </c>
      <c r="H86" s="41"/>
      <c r="I86" s="41"/>
      <c r="J86" s="42"/>
      <c r="K86" s="46">
        <v>146895.49</v>
      </c>
      <c r="L86" s="43"/>
      <c r="M86" s="43"/>
      <c r="N86" s="42"/>
      <c r="O86" s="46">
        <v>146895.49</v>
      </c>
      <c r="P86" s="43"/>
      <c r="Q86" s="43"/>
      <c r="R86" s="54"/>
      <c r="S86" s="52"/>
      <c r="T86" s="49"/>
      <c r="U86" s="49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</row>
    <row r="87" spans="1:168" s="11" customFormat="1" ht="45">
      <c r="A87" s="23"/>
      <c r="B87" s="13" t="s">
        <v>83</v>
      </c>
      <c r="C87" s="8" t="s">
        <v>19</v>
      </c>
      <c r="D87" s="7">
        <v>2016</v>
      </c>
      <c r="E87" s="7">
        <v>2018</v>
      </c>
      <c r="F87" s="40"/>
      <c r="G87" s="46">
        <v>700</v>
      </c>
      <c r="H87" s="41"/>
      <c r="I87" s="41"/>
      <c r="J87" s="42"/>
      <c r="K87" s="42">
        <v>548.64</v>
      </c>
      <c r="L87" s="43"/>
      <c r="M87" s="43"/>
      <c r="N87" s="42"/>
      <c r="O87" s="42">
        <v>685.8</v>
      </c>
      <c r="P87" s="43"/>
      <c r="Q87" s="43"/>
      <c r="R87" s="54"/>
      <c r="S87" s="52"/>
      <c r="T87" s="49"/>
      <c r="U87" s="49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68" s="11" customFormat="1" ht="45">
      <c r="A88" s="23"/>
      <c r="B88" s="51" t="s">
        <v>84</v>
      </c>
      <c r="C88" s="8" t="s">
        <v>19</v>
      </c>
      <c r="D88" s="7">
        <v>2016</v>
      </c>
      <c r="E88" s="7">
        <v>2018</v>
      </c>
      <c r="F88" s="40"/>
      <c r="G88" s="46">
        <v>130000</v>
      </c>
      <c r="H88" s="41"/>
      <c r="I88" s="41"/>
      <c r="J88" s="42"/>
      <c r="K88" s="42">
        <v>129787.2</v>
      </c>
      <c r="L88" s="43"/>
      <c r="M88" s="43"/>
      <c r="N88" s="42"/>
      <c r="O88" s="42">
        <v>16.52</v>
      </c>
      <c r="P88" s="43"/>
      <c r="Q88" s="43"/>
      <c r="R88" s="54"/>
      <c r="S88" s="52"/>
      <c r="T88" s="49"/>
      <c r="U88" s="49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68" s="11" customFormat="1" ht="45">
      <c r="A89" s="23"/>
      <c r="B89" s="51" t="s">
        <v>85</v>
      </c>
      <c r="C89" s="8" t="s">
        <v>19</v>
      </c>
      <c r="D89" s="7">
        <v>2016</v>
      </c>
      <c r="E89" s="7">
        <v>2018</v>
      </c>
      <c r="F89" s="40"/>
      <c r="G89" s="46">
        <v>87300</v>
      </c>
      <c r="H89" s="41"/>
      <c r="I89" s="41"/>
      <c r="J89" s="42"/>
      <c r="K89" s="42">
        <v>75454.93</v>
      </c>
      <c r="L89" s="43"/>
      <c r="M89" s="43"/>
      <c r="N89" s="42"/>
      <c r="O89" s="42">
        <v>60217.37</v>
      </c>
      <c r="P89" s="43"/>
      <c r="Q89" s="43"/>
      <c r="R89" s="54"/>
      <c r="S89" s="52"/>
      <c r="T89" s="49"/>
      <c r="U89" s="49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</row>
    <row r="90" spans="1:168" s="11" customFormat="1" ht="45" hidden="1">
      <c r="A90" s="23"/>
      <c r="B90" s="51" t="s">
        <v>86</v>
      </c>
      <c r="C90" s="8" t="s">
        <v>19</v>
      </c>
      <c r="D90" s="7">
        <v>2016</v>
      </c>
      <c r="E90" s="7">
        <v>2018</v>
      </c>
      <c r="F90" s="40"/>
      <c r="G90" s="46"/>
      <c r="H90" s="41"/>
      <c r="I90" s="41"/>
      <c r="J90" s="42"/>
      <c r="K90" s="42"/>
      <c r="L90" s="43"/>
      <c r="M90" s="43"/>
      <c r="N90" s="42"/>
      <c r="O90" s="42"/>
      <c r="P90" s="43"/>
      <c r="Q90" s="43"/>
      <c r="R90" s="54"/>
      <c r="S90" s="52"/>
      <c r="T90" s="49"/>
      <c r="U90" s="49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</row>
    <row r="91" spans="1:168" s="11" customFormat="1" ht="75" hidden="1">
      <c r="A91" s="6" t="s">
        <v>24</v>
      </c>
      <c r="B91" s="51" t="s">
        <v>87</v>
      </c>
      <c r="C91" s="8" t="s">
        <v>19</v>
      </c>
      <c r="D91" s="7">
        <v>2016</v>
      </c>
      <c r="E91" s="7">
        <v>2018</v>
      </c>
      <c r="F91" s="40">
        <f>F92</f>
        <v>0</v>
      </c>
      <c r="G91" s="40">
        <f aca="true" t="shared" si="22" ref="G91:Q91">G92</f>
        <v>0</v>
      </c>
      <c r="H91" s="40">
        <f t="shared" si="22"/>
        <v>0</v>
      </c>
      <c r="I91" s="40">
        <f t="shared" si="22"/>
        <v>0</v>
      </c>
      <c r="J91" s="40">
        <f t="shared" si="22"/>
        <v>0</v>
      </c>
      <c r="K91" s="40">
        <f t="shared" si="22"/>
        <v>0</v>
      </c>
      <c r="L91" s="40">
        <f t="shared" si="22"/>
        <v>0</v>
      </c>
      <c r="M91" s="40">
        <f t="shared" si="22"/>
        <v>0</v>
      </c>
      <c r="N91" s="40">
        <f t="shared" si="22"/>
        <v>0</v>
      </c>
      <c r="O91" s="40">
        <f t="shared" si="22"/>
        <v>0</v>
      </c>
      <c r="P91" s="40">
        <f t="shared" si="22"/>
        <v>0</v>
      </c>
      <c r="Q91" s="40">
        <f t="shared" si="22"/>
        <v>0</v>
      </c>
      <c r="R91" s="54"/>
      <c r="S91" s="52"/>
      <c r="T91" s="49"/>
      <c r="U91" s="49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</row>
    <row r="92" spans="1:168" s="11" customFormat="1" ht="45" hidden="1">
      <c r="A92" s="23"/>
      <c r="B92" s="51" t="s">
        <v>88</v>
      </c>
      <c r="C92" s="8" t="s">
        <v>96</v>
      </c>
      <c r="D92" s="7">
        <v>2016</v>
      </c>
      <c r="E92" s="7">
        <v>2018</v>
      </c>
      <c r="F92" s="60"/>
      <c r="G92" s="61"/>
      <c r="H92" s="60"/>
      <c r="I92" s="60">
        <v>0</v>
      </c>
      <c r="J92" s="62"/>
      <c r="K92" s="62"/>
      <c r="L92" s="62"/>
      <c r="M92" s="62"/>
      <c r="N92" s="62"/>
      <c r="O92" s="62"/>
      <c r="P92" s="62"/>
      <c r="Q92" s="62"/>
      <c r="R92" s="54"/>
      <c r="S92" s="52"/>
      <c r="T92" s="49"/>
      <c r="U92" s="49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</row>
    <row r="93" spans="1:168" s="11" customFormat="1" ht="18">
      <c r="A93" s="64" t="s">
        <v>40</v>
      </c>
      <c r="B93" s="65"/>
      <c r="C93" s="8"/>
      <c r="D93" s="7">
        <v>2016</v>
      </c>
      <c r="E93" s="7">
        <v>2018</v>
      </c>
      <c r="F93" s="45">
        <f>F83+F91</f>
        <v>0</v>
      </c>
      <c r="G93" s="45">
        <f aca="true" t="shared" si="23" ref="G93:Q93">G83+G91</f>
        <v>562675.8</v>
      </c>
      <c r="H93" s="45">
        <f t="shared" si="23"/>
        <v>0</v>
      </c>
      <c r="I93" s="45">
        <f t="shared" si="23"/>
        <v>0</v>
      </c>
      <c r="J93" s="45">
        <f t="shared" si="23"/>
        <v>0</v>
      </c>
      <c r="K93" s="45">
        <f t="shared" si="23"/>
        <v>407788.05</v>
      </c>
      <c r="L93" s="45">
        <f t="shared" si="23"/>
        <v>0</v>
      </c>
      <c r="M93" s="45">
        <f t="shared" si="23"/>
        <v>0</v>
      </c>
      <c r="N93" s="45">
        <f t="shared" si="23"/>
        <v>0</v>
      </c>
      <c r="O93" s="45">
        <f t="shared" si="23"/>
        <v>274573.97</v>
      </c>
      <c r="P93" s="45">
        <f t="shared" si="23"/>
        <v>0</v>
      </c>
      <c r="Q93" s="45">
        <f t="shared" si="23"/>
        <v>0</v>
      </c>
      <c r="R93" s="58"/>
      <c r="S93" s="52"/>
      <c r="T93" s="49"/>
      <c r="U93" s="49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</row>
    <row r="94" spans="1:168" s="11" customFormat="1" ht="18">
      <c r="A94" s="87" t="s">
        <v>89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8"/>
      <c r="R94" s="54"/>
      <c r="S94" s="52"/>
      <c r="T94" s="49"/>
      <c r="U94" s="49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</row>
    <row r="95" spans="1:168" s="11" customFormat="1" ht="31.5">
      <c r="A95" s="6" t="s">
        <v>24</v>
      </c>
      <c r="B95" s="7" t="s">
        <v>90</v>
      </c>
      <c r="C95" s="8" t="s">
        <v>15</v>
      </c>
      <c r="D95" s="7">
        <v>2016</v>
      </c>
      <c r="E95" s="7">
        <v>2016</v>
      </c>
      <c r="F95" s="40">
        <f>F96</f>
        <v>0</v>
      </c>
      <c r="G95" s="40">
        <f aca="true" t="shared" si="24" ref="G95:Q95">G96</f>
        <v>1072574</v>
      </c>
      <c r="H95" s="40">
        <f t="shared" si="24"/>
        <v>0</v>
      </c>
      <c r="I95" s="40">
        <f t="shared" si="24"/>
        <v>0</v>
      </c>
      <c r="J95" s="40">
        <f t="shared" si="24"/>
        <v>0</v>
      </c>
      <c r="K95" s="40">
        <f t="shared" si="24"/>
        <v>21662.61</v>
      </c>
      <c r="L95" s="40">
        <f t="shared" si="24"/>
        <v>0</v>
      </c>
      <c r="M95" s="40">
        <f t="shared" si="24"/>
        <v>0</v>
      </c>
      <c r="N95" s="40">
        <f t="shared" si="24"/>
        <v>0</v>
      </c>
      <c r="O95" s="40">
        <f t="shared" si="24"/>
        <v>151714.48</v>
      </c>
      <c r="P95" s="40">
        <f t="shared" si="24"/>
        <v>0</v>
      </c>
      <c r="Q95" s="40">
        <f t="shared" si="24"/>
        <v>0</v>
      </c>
      <c r="R95" s="54"/>
      <c r="S95" s="52"/>
      <c r="T95" s="49"/>
      <c r="U95" s="4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</row>
    <row r="96" spans="1:168" s="11" customFormat="1" ht="18">
      <c r="A96" s="6"/>
      <c r="B96" s="7" t="s">
        <v>91</v>
      </c>
      <c r="C96" s="8" t="s">
        <v>15</v>
      </c>
      <c r="D96" s="7">
        <v>2016</v>
      </c>
      <c r="E96" s="7">
        <v>2016</v>
      </c>
      <c r="F96" s="40"/>
      <c r="G96" s="46">
        <v>1072574</v>
      </c>
      <c r="H96" s="41"/>
      <c r="I96" s="41"/>
      <c r="J96" s="42"/>
      <c r="K96" s="42">
        <v>21662.61</v>
      </c>
      <c r="L96" s="43"/>
      <c r="M96" s="43"/>
      <c r="N96" s="42"/>
      <c r="O96" s="42">
        <v>151714.48</v>
      </c>
      <c r="P96" s="43"/>
      <c r="Q96" s="43"/>
      <c r="R96" s="54"/>
      <c r="S96" s="52"/>
      <c r="T96" s="49"/>
      <c r="U96" s="4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</row>
    <row r="97" spans="1:168" s="11" customFormat="1" ht="18">
      <c r="A97" s="64" t="s">
        <v>55</v>
      </c>
      <c r="B97" s="65"/>
      <c r="C97" s="8"/>
      <c r="D97" s="7">
        <v>2014</v>
      </c>
      <c r="E97" s="7">
        <v>2017</v>
      </c>
      <c r="F97" s="45">
        <f>F95</f>
        <v>0</v>
      </c>
      <c r="G97" s="45">
        <f aca="true" t="shared" si="25" ref="G97:Q97">G95</f>
        <v>1072574</v>
      </c>
      <c r="H97" s="45">
        <f t="shared" si="25"/>
        <v>0</v>
      </c>
      <c r="I97" s="45">
        <f t="shared" si="25"/>
        <v>0</v>
      </c>
      <c r="J97" s="45">
        <f t="shared" si="25"/>
        <v>0</v>
      </c>
      <c r="K97" s="45">
        <f t="shared" si="25"/>
        <v>21662.61</v>
      </c>
      <c r="L97" s="45">
        <f t="shared" si="25"/>
        <v>0</v>
      </c>
      <c r="M97" s="45">
        <f t="shared" si="25"/>
        <v>0</v>
      </c>
      <c r="N97" s="45">
        <f t="shared" si="25"/>
        <v>0</v>
      </c>
      <c r="O97" s="45">
        <f t="shared" si="25"/>
        <v>151714.48</v>
      </c>
      <c r="P97" s="45">
        <f t="shared" si="25"/>
        <v>0</v>
      </c>
      <c r="Q97" s="45">
        <f t="shared" si="25"/>
        <v>0</v>
      </c>
      <c r="R97" s="54"/>
      <c r="S97" s="52"/>
      <c r="T97" s="49"/>
      <c r="U97" s="4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</row>
    <row r="98" spans="1:168" ht="18.75">
      <c r="A98" s="63" t="s">
        <v>20</v>
      </c>
      <c r="B98" s="63"/>
      <c r="C98" s="24"/>
      <c r="D98" s="7">
        <v>2014</v>
      </c>
      <c r="E98" s="7">
        <v>2016</v>
      </c>
      <c r="F98" s="19">
        <f>F24+F41+F48+F56+F61+F72+F81+F93+F97</f>
        <v>990342.8</v>
      </c>
      <c r="G98" s="19">
        <f aca="true" t="shared" si="26" ref="G98:Q98">G24+G41+G48+G56+G61+G72+G81+G93+G97</f>
        <v>17091969.810000002</v>
      </c>
      <c r="H98" s="19">
        <f t="shared" si="26"/>
        <v>0</v>
      </c>
      <c r="I98" s="19">
        <f t="shared" si="26"/>
        <v>81000</v>
      </c>
      <c r="J98" s="19">
        <f t="shared" si="26"/>
        <v>1028511.85</v>
      </c>
      <c r="K98" s="19">
        <f t="shared" si="26"/>
        <v>15859577.65</v>
      </c>
      <c r="L98" s="19">
        <f t="shared" si="26"/>
        <v>0</v>
      </c>
      <c r="M98" s="19">
        <f t="shared" si="26"/>
        <v>81000</v>
      </c>
      <c r="N98" s="19">
        <f t="shared" si="26"/>
        <v>1028511.85</v>
      </c>
      <c r="O98" s="19">
        <f t="shared" si="26"/>
        <v>15804901.120000003</v>
      </c>
      <c r="P98" s="19">
        <f t="shared" si="26"/>
        <v>0</v>
      </c>
      <c r="Q98" s="19">
        <f t="shared" si="26"/>
        <v>81000</v>
      </c>
      <c r="R98" s="54"/>
      <c r="S98" s="52"/>
      <c r="T98" s="49"/>
      <c r="U98" s="4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</row>
    <row r="99" spans="1:168" ht="15.75" customHeight="1">
      <c r="A99" s="25"/>
      <c r="B99" s="25"/>
      <c r="C99" s="26"/>
      <c r="D99" s="25"/>
      <c r="E99" s="25"/>
      <c r="F99" s="27"/>
      <c r="G99" s="28"/>
      <c r="H99" s="29"/>
      <c r="I99" s="29"/>
      <c r="J99" s="30"/>
      <c r="K99" s="30"/>
      <c r="L99" s="25"/>
      <c r="M99" s="25"/>
      <c r="N99" s="30"/>
      <c r="O99" s="30"/>
      <c r="P99" s="25"/>
      <c r="Q99" s="25"/>
      <c r="R99" s="5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</row>
    <row r="100" spans="2:168" ht="15.75">
      <c r="B100" s="31"/>
      <c r="C100" s="32"/>
      <c r="D100" s="33"/>
      <c r="E100" s="33"/>
      <c r="F100" s="27"/>
      <c r="G100" s="28"/>
      <c r="H100" s="29"/>
      <c r="I100" s="50"/>
      <c r="J100" s="35"/>
      <c r="K100" s="50"/>
      <c r="L100" s="33"/>
      <c r="M100" s="33"/>
      <c r="N100" s="50"/>
      <c r="P100" s="33"/>
      <c r="Q100" s="33"/>
      <c r="R100" s="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</row>
    <row r="101" spans="2:168" ht="15.75">
      <c r="B101" s="31"/>
      <c r="C101" s="32"/>
      <c r="D101" s="33"/>
      <c r="E101" s="33"/>
      <c r="F101" s="27"/>
      <c r="G101" s="28"/>
      <c r="H101" s="29"/>
      <c r="I101" s="34"/>
      <c r="J101" s="35"/>
      <c r="L101" s="33"/>
      <c r="M101" s="33"/>
      <c r="N101" s="35"/>
      <c r="P101" s="33"/>
      <c r="Q101" s="33"/>
      <c r="R101" s="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</row>
    <row r="102" spans="2:168" ht="15.75" customHeight="1">
      <c r="B102" s="31"/>
      <c r="C102" s="32"/>
      <c r="D102" s="33"/>
      <c r="E102" s="33"/>
      <c r="F102" s="27"/>
      <c r="G102" s="28"/>
      <c r="H102" s="29"/>
      <c r="I102" s="34"/>
      <c r="J102" s="35"/>
      <c r="L102" s="33"/>
      <c r="M102" s="33"/>
      <c r="N102" s="35"/>
      <c r="P102" s="33"/>
      <c r="Q102" s="33"/>
      <c r="R102" s="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</row>
    <row r="103" spans="2:168" ht="15.75">
      <c r="B103" s="31"/>
      <c r="C103" s="32"/>
      <c r="D103" s="33"/>
      <c r="E103" s="33"/>
      <c r="F103" s="27"/>
      <c r="G103" s="28"/>
      <c r="H103" s="29"/>
      <c r="I103" s="34"/>
      <c r="J103" s="35"/>
      <c r="L103" s="33"/>
      <c r="M103" s="33"/>
      <c r="N103" s="35"/>
      <c r="P103" s="33"/>
      <c r="Q103" s="33"/>
      <c r="R103" s="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</row>
    <row r="104" spans="2:168" ht="15.75">
      <c r="B104" s="31"/>
      <c r="C104" s="32"/>
      <c r="D104" s="33"/>
      <c r="E104" s="33"/>
      <c r="F104" s="27"/>
      <c r="G104" s="28"/>
      <c r="H104" s="29"/>
      <c r="I104" s="34"/>
      <c r="J104" s="35"/>
      <c r="L104" s="33"/>
      <c r="M104" s="33"/>
      <c r="N104" s="35"/>
      <c r="P104" s="33"/>
      <c r="Q104" s="33"/>
      <c r="R104" s="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</row>
    <row r="105" spans="2:168" ht="15.75">
      <c r="B105" s="31"/>
      <c r="C105" s="32"/>
      <c r="D105" s="33"/>
      <c r="E105" s="33"/>
      <c r="F105" s="27"/>
      <c r="G105" s="28"/>
      <c r="H105" s="29"/>
      <c r="I105" s="34"/>
      <c r="J105" s="35"/>
      <c r="L105" s="33"/>
      <c r="M105" s="33"/>
      <c r="N105" s="35"/>
      <c r="P105" s="33"/>
      <c r="Q105" s="33"/>
      <c r="R105" s="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</row>
    <row r="106" spans="2:168" ht="15.75">
      <c r="B106" s="31"/>
      <c r="C106" s="32"/>
      <c r="D106" s="33"/>
      <c r="E106" s="33"/>
      <c r="F106" s="35"/>
      <c r="H106" s="33"/>
      <c r="I106" s="33"/>
      <c r="J106" s="35"/>
      <c r="L106" s="33"/>
      <c r="M106" s="33"/>
      <c r="N106" s="35"/>
      <c r="P106" s="33"/>
      <c r="Q106" s="33"/>
      <c r="R106" s="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</row>
    <row r="107" spans="2:168" ht="15.75">
      <c r="B107" s="31"/>
      <c r="C107" s="32"/>
      <c r="D107" s="33"/>
      <c r="E107" s="33"/>
      <c r="F107" s="35"/>
      <c r="H107" s="33"/>
      <c r="I107" s="33"/>
      <c r="J107" s="35"/>
      <c r="L107" s="33"/>
      <c r="M107" s="33"/>
      <c r="N107" s="35"/>
      <c r="P107" s="33"/>
      <c r="Q107" s="33"/>
      <c r="R107" s="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</row>
    <row r="108" spans="2:168" ht="15.75">
      <c r="B108" s="31"/>
      <c r="C108" s="32"/>
      <c r="D108" s="33"/>
      <c r="E108" s="33"/>
      <c r="F108" s="35"/>
      <c r="H108" s="33"/>
      <c r="I108" s="33"/>
      <c r="J108" s="35"/>
      <c r="L108" s="33"/>
      <c r="M108" s="33"/>
      <c r="N108" s="35"/>
      <c r="P108" s="33"/>
      <c r="Q108" s="33"/>
      <c r="R108" s="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</row>
    <row r="109" spans="2:168" ht="15.75">
      <c r="B109" s="31"/>
      <c r="C109" s="32"/>
      <c r="D109" s="33"/>
      <c r="E109" s="33"/>
      <c r="F109" s="35"/>
      <c r="H109" s="33"/>
      <c r="I109" s="33"/>
      <c r="J109" s="35"/>
      <c r="L109" s="33"/>
      <c r="M109" s="33"/>
      <c r="N109" s="35"/>
      <c r="P109" s="33"/>
      <c r="Q109" s="33"/>
      <c r="R109" s="5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</row>
    <row r="110" spans="2:168" ht="15.75">
      <c r="B110" s="31"/>
      <c r="C110" s="32"/>
      <c r="D110" s="33"/>
      <c r="E110" s="33"/>
      <c r="F110" s="35"/>
      <c r="H110" s="33"/>
      <c r="I110" s="33"/>
      <c r="J110" s="35"/>
      <c r="L110" s="33"/>
      <c r="M110" s="33"/>
      <c r="N110" s="35"/>
      <c r="P110" s="33"/>
      <c r="Q110" s="33"/>
      <c r="R110" s="5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</row>
    <row r="111" spans="2:168" ht="15.75">
      <c r="B111" s="31"/>
      <c r="C111" s="32"/>
      <c r="D111" s="33"/>
      <c r="E111" s="33"/>
      <c r="F111" s="35"/>
      <c r="H111" s="33"/>
      <c r="I111" s="33"/>
      <c r="J111" s="35"/>
      <c r="L111" s="33"/>
      <c r="M111" s="33"/>
      <c r="N111" s="35"/>
      <c r="P111" s="33"/>
      <c r="Q111" s="33"/>
      <c r="R111" s="5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</row>
    <row r="112" spans="2:168" ht="15.75">
      <c r="B112" s="31"/>
      <c r="C112" s="32"/>
      <c r="D112" s="33"/>
      <c r="E112" s="33"/>
      <c r="F112" s="35"/>
      <c r="H112" s="33"/>
      <c r="I112" s="33"/>
      <c r="J112" s="35"/>
      <c r="L112" s="33"/>
      <c r="M112" s="33"/>
      <c r="N112" s="35"/>
      <c r="P112" s="33"/>
      <c r="Q112" s="33"/>
      <c r="R112" s="5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</row>
    <row r="113" spans="1:168" ht="15.75">
      <c r="A113"/>
      <c r="B113" s="31"/>
      <c r="C113" s="32"/>
      <c r="D113" s="33"/>
      <c r="E113" s="33"/>
      <c r="F113" s="35"/>
      <c r="H113" s="33"/>
      <c r="I113" s="33"/>
      <c r="J113" s="35"/>
      <c r="L113" s="33"/>
      <c r="M113" s="33"/>
      <c r="N113" s="35"/>
      <c r="P113" s="33"/>
      <c r="Q113" s="33"/>
      <c r="R113" s="5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</row>
    <row r="114" spans="1:17" ht="15.75">
      <c r="A114"/>
      <c r="B114" s="31"/>
      <c r="C114" s="32"/>
      <c r="D114" s="33"/>
      <c r="E114" s="33"/>
      <c r="F114" s="35"/>
      <c r="H114" s="33"/>
      <c r="I114" s="33"/>
      <c r="J114" s="35"/>
      <c r="L114" s="33"/>
      <c r="M114" s="33"/>
      <c r="N114" s="35"/>
      <c r="P114" s="33"/>
      <c r="Q114" s="33"/>
    </row>
    <row r="115" spans="1:17" ht="15.75">
      <c r="A115"/>
      <c r="B115" s="31"/>
      <c r="C115" s="32"/>
      <c r="D115" s="33"/>
      <c r="E115" s="33"/>
      <c r="F115" s="35"/>
      <c r="H115" s="33"/>
      <c r="I115" s="33"/>
      <c r="J115" s="35"/>
      <c r="L115" s="33"/>
      <c r="M115" s="33"/>
      <c r="N115" s="35"/>
      <c r="P115" s="33"/>
      <c r="Q115" s="33"/>
    </row>
    <row r="116" spans="1:17" ht="15.75">
      <c r="A116"/>
      <c r="B116" s="31"/>
      <c r="C116" s="32"/>
      <c r="D116" s="33"/>
      <c r="E116" s="33"/>
      <c r="F116" s="35"/>
      <c r="H116" s="33"/>
      <c r="I116" s="33"/>
      <c r="J116" s="35"/>
      <c r="L116" s="33"/>
      <c r="M116" s="33"/>
      <c r="N116" s="35"/>
      <c r="P116" s="33"/>
      <c r="Q116" s="33"/>
    </row>
    <row r="117" spans="1:17" ht="15.75">
      <c r="A117"/>
      <c r="B117" s="31"/>
      <c r="C117" s="32"/>
      <c r="D117" s="33"/>
      <c r="E117" s="33"/>
      <c r="F117" s="35"/>
      <c r="H117" s="33"/>
      <c r="I117" s="33"/>
      <c r="J117" s="35"/>
      <c r="L117" s="33"/>
      <c r="M117" s="33"/>
      <c r="N117" s="35"/>
      <c r="P117" s="33"/>
      <c r="Q117" s="33"/>
    </row>
    <row r="118" spans="1:17" ht="15.75">
      <c r="A118"/>
      <c r="B118" s="31"/>
      <c r="C118" s="32"/>
      <c r="D118" s="33"/>
      <c r="E118" s="33"/>
      <c r="F118" s="35"/>
      <c r="H118" s="33"/>
      <c r="I118" s="33"/>
      <c r="J118" s="35"/>
      <c r="L118" s="33"/>
      <c r="M118" s="33"/>
      <c r="N118" s="35"/>
      <c r="P118" s="33"/>
      <c r="Q118" s="33"/>
    </row>
    <row r="119" spans="1:17" ht="15.75">
      <c r="A119"/>
      <c r="B119" s="31"/>
      <c r="C119" s="32"/>
      <c r="D119" s="33"/>
      <c r="E119" s="33"/>
      <c r="F119" s="35"/>
      <c r="H119" s="33"/>
      <c r="I119" s="33"/>
      <c r="J119" s="35"/>
      <c r="L119" s="33"/>
      <c r="M119" s="33"/>
      <c r="N119" s="35"/>
      <c r="P119" s="33"/>
      <c r="Q119" s="33"/>
    </row>
    <row r="120" spans="1:17" ht="15.75">
      <c r="A120"/>
      <c r="B120" s="31"/>
      <c r="C120" s="32"/>
      <c r="D120" s="33"/>
      <c r="E120" s="33"/>
      <c r="F120" s="35"/>
      <c r="H120" s="33"/>
      <c r="I120" s="33"/>
      <c r="J120" s="35"/>
      <c r="L120" s="33"/>
      <c r="M120" s="33"/>
      <c r="N120" s="35"/>
      <c r="P120" s="33"/>
      <c r="Q120" s="33"/>
    </row>
    <row r="121" spans="1:17" ht="15.75">
      <c r="A121"/>
      <c r="B121" s="31"/>
      <c r="C121" s="32"/>
      <c r="D121" s="33"/>
      <c r="E121" s="33"/>
      <c r="F121" s="35"/>
      <c r="H121" s="33"/>
      <c r="I121" s="33"/>
      <c r="J121" s="35"/>
      <c r="L121" s="33"/>
      <c r="M121" s="33"/>
      <c r="N121" s="35"/>
      <c r="P121" s="33"/>
      <c r="Q121" s="33"/>
    </row>
    <row r="122" spans="1:17" ht="15.75">
      <c r="A122"/>
      <c r="B122" s="31"/>
      <c r="C122" s="32"/>
      <c r="D122" s="33"/>
      <c r="E122" s="33"/>
      <c r="F122" s="50"/>
      <c r="H122" s="33"/>
      <c r="I122" s="33"/>
      <c r="J122" s="35"/>
      <c r="L122" s="33"/>
      <c r="M122" s="33"/>
      <c r="N122" s="35"/>
      <c r="P122" s="33"/>
      <c r="Q122" s="33"/>
    </row>
    <row r="123" spans="1:17" ht="15.75">
      <c r="A123"/>
      <c r="B123" s="31"/>
      <c r="C123" s="32"/>
      <c r="D123" s="33"/>
      <c r="E123" s="33"/>
      <c r="F123" s="35"/>
      <c r="H123" s="33"/>
      <c r="I123" s="33"/>
      <c r="J123" s="35"/>
      <c r="L123" s="33"/>
      <c r="M123" s="33"/>
      <c r="N123" s="35"/>
      <c r="P123" s="33"/>
      <c r="Q123" s="33"/>
    </row>
    <row r="124" spans="1:17" ht="15.75">
      <c r="A124"/>
      <c r="B124" s="31"/>
      <c r="C124" s="32"/>
      <c r="D124" s="33"/>
      <c r="E124" s="33"/>
      <c r="F124" s="35"/>
      <c r="H124" s="33"/>
      <c r="I124" s="33"/>
      <c r="J124" s="35"/>
      <c r="L124" s="33"/>
      <c r="M124" s="33"/>
      <c r="N124" s="35"/>
      <c r="P124" s="33"/>
      <c r="Q124" s="33"/>
    </row>
    <row r="125" spans="1:17" ht="15.75">
      <c r="A125"/>
      <c r="B125" s="31"/>
      <c r="C125" s="32"/>
      <c r="D125" s="33"/>
      <c r="E125" s="33"/>
      <c r="F125" s="35"/>
      <c r="H125" s="33"/>
      <c r="I125" s="33"/>
      <c r="J125" s="35"/>
      <c r="L125" s="33"/>
      <c r="M125" s="33"/>
      <c r="N125" s="35"/>
      <c r="P125" s="33"/>
      <c r="Q125" s="33"/>
    </row>
    <row r="126" spans="1:17" ht="15.75">
      <c r="A126"/>
      <c r="B126" s="31"/>
      <c r="C126" s="32"/>
      <c r="D126" s="33"/>
      <c r="E126" s="33"/>
      <c r="F126" s="35"/>
      <c r="H126" s="33"/>
      <c r="I126" s="33"/>
      <c r="J126" s="35"/>
      <c r="L126" s="33"/>
      <c r="M126" s="33"/>
      <c r="N126" s="35"/>
      <c r="P126" s="33"/>
      <c r="Q126" s="33"/>
    </row>
    <row r="127" spans="1:17" ht="15.75">
      <c r="A127"/>
      <c r="B127" s="31"/>
      <c r="C127" s="32"/>
      <c r="D127" s="33"/>
      <c r="E127" s="33"/>
      <c r="F127" s="35"/>
      <c r="H127" s="33"/>
      <c r="I127" s="33"/>
      <c r="J127" s="35"/>
      <c r="L127" s="33"/>
      <c r="M127" s="33"/>
      <c r="N127" s="35"/>
      <c r="P127" s="33"/>
      <c r="Q127" s="33"/>
    </row>
    <row r="128" spans="1:17" ht="15.75">
      <c r="A128"/>
      <c r="B128" s="31"/>
      <c r="C128" s="32"/>
      <c r="D128" s="33"/>
      <c r="E128" s="33"/>
      <c r="F128" s="35"/>
      <c r="H128" s="33"/>
      <c r="I128" s="33"/>
      <c r="J128" s="35"/>
      <c r="L128" s="33"/>
      <c r="M128" s="33"/>
      <c r="N128" s="35"/>
      <c r="P128" s="33"/>
      <c r="Q128" s="33"/>
    </row>
    <row r="129" spans="1:17" ht="15.75">
      <c r="A129"/>
      <c r="B129" s="31"/>
      <c r="C129" s="32"/>
      <c r="D129" s="33"/>
      <c r="E129" s="33"/>
      <c r="F129" s="35"/>
      <c r="H129" s="33"/>
      <c r="I129" s="33"/>
      <c r="J129" s="35"/>
      <c r="L129" s="33"/>
      <c r="M129" s="33"/>
      <c r="N129" s="35"/>
      <c r="P129" s="33"/>
      <c r="Q129" s="33"/>
    </row>
    <row r="130" spans="1:17" ht="15.75">
      <c r="A130"/>
      <c r="B130" s="31"/>
      <c r="C130" s="32"/>
      <c r="D130" s="33"/>
      <c r="E130" s="33"/>
      <c r="F130" s="35"/>
      <c r="H130" s="33"/>
      <c r="I130" s="33"/>
      <c r="J130" s="35"/>
      <c r="L130" s="33"/>
      <c r="M130" s="33"/>
      <c r="N130" s="35"/>
      <c r="P130" s="33"/>
      <c r="Q130" s="33"/>
    </row>
    <row r="131" spans="1:17" ht="15.75">
      <c r="A131"/>
      <c r="B131" s="31"/>
      <c r="C131" s="32"/>
      <c r="D131" s="33"/>
      <c r="E131" s="33"/>
      <c r="F131" s="35"/>
      <c r="H131" s="33"/>
      <c r="I131" s="33"/>
      <c r="J131" s="35"/>
      <c r="L131" s="33"/>
      <c r="M131" s="33"/>
      <c r="N131" s="35"/>
      <c r="P131" s="33"/>
      <c r="Q131" s="33"/>
    </row>
    <row r="132" spans="1:17" ht="15.75">
      <c r="A132"/>
      <c r="B132" s="31"/>
      <c r="C132" s="32"/>
      <c r="D132" s="33"/>
      <c r="E132" s="33"/>
      <c r="F132" s="35"/>
      <c r="H132" s="33"/>
      <c r="I132" s="33"/>
      <c r="J132" s="35"/>
      <c r="L132" s="33"/>
      <c r="M132" s="33"/>
      <c r="N132" s="35"/>
      <c r="P132" s="33"/>
      <c r="Q132" s="33"/>
    </row>
    <row r="133" spans="1:17" ht="15.75">
      <c r="A133"/>
      <c r="B133" s="31"/>
      <c r="C133" s="32"/>
      <c r="D133" s="33"/>
      <c r="E133" s="33"/>
      <c r="F133" s="35"/>
      <c r="H133" s="33"/>
      <c r="I133" s="33"/>
      <c r="J133" s="35"/>
      <c r="L133" s="33"/>
      <c r="M133" s="33"/>
      <c r="N133" s="35"/>
      <c r="P133" s="33"/>
      <c r="Q133" s="33"/>
    </row>
    <row r="134" spans="1:17" ht="15.75">
      <c r="A134"/>
      <c r="B134" s="31"/>
      <c r="C134" s="32"/>
      <c r="D134" s="33"/>
      <c r="E134" s="33"/>
      <c r="F134" s="35"/>
      <c r="H134" s="33"/>
      <c r="I134" s="33"/>
      <c r="J134" s="35"/>
      <c r="L134" s="33"/>
      <c r="M134" s="33"/>
      <c r="N134" s="35"/>
      <c r="P134" s="33"/>
      <c r="Q134" s="33"/>
    </row>
    <row r="135" spans="1:17" ht="15.75">
      <c r="A135"/>
      <c r="B135" s="31"/>
      <c r="C135" s="32"/>
      <c r="D135" s="33"/>
      <c r="E135" s="33"/>
      <c r="F135" s="35"/>
      <c r="H135" s="33"/>
      <c r="I135" s="33"/>
      <c r="J135" s="35"/>
      <c r="L135" s="33"/>
      <c r="M135" s="33"/>
      <c r="N135" s="35"/>
      <c r="P135" s="33"/>
      <c r="Q135" s="33"/>
    </row>
    <row r="136" spans="1:17" ht="15.75">
      <c r="A136"/>
      <c r="B136" s="31"/>
      <c r="C136" s="32"/>
      <c r="D136" s="33"/>
      <c r="E136" s="33"/>
      <c r="F136" s="35"/>
      <c r="H136" s="33"/>
      <c r="I136" s="33"/>
      <c r="J136" s="35"/>
      <c r="L136" s="33"/>
      <c r="M136" s="33"/>
      <c r="N136" s="35"/>
      <c r="P136" s="33"/>
      <c r="Q136" s="33"/>
    </row>
    <row r="137" spans="1:17" ht="15.75">
      <c r="A137"/>
      <c r="B137" s="31"/>
      <c r="C137" s="32"/>
      <c r="D137" s="33"/>
      <c r="E137" s="33"/>
      <c r="F137" s="35"/>
      <c r="H137" s="33"/>
      <c r="I137" s="33"/>
      <c r="J137" s="35"/>
      <c r="L137" s="33"/>
      <c r="M137" s="33"/>
      <c r="N137" s="35"/>
      <c r="P137" s="33"/>
      <c r="Q137" s="33"/>
    </row>
    <row r="138" spans="1:17" ht="15.75">
      <c r="A138"/>
      <c r="B138" s="31"/>
      <c r="C138" s="32"/>
      <c r="D138" s="33"/>
      <c r="E138" s="33"/>
      <c r="F138" s="35"/>
      <c r="H138" s="33"/>
      <c r="I138" s="33"/>
      <c r="J138" s="35"/>
      <c r="L138" s="33"/>
      <c r="M138" s="33"/>
      <c r="N138" s="35"/>
      <c r="P138" s="33"/>
      <c r="Q138" s="33"/>
    </row>
    <row r="139" spans="1:17" ht="15.75">
      <c r="A139"/>
      <c r="B139" s="31"/>
      <c r="C139" s="32"/>
      <c r="D139" s="33"/>
      <c r="E139" s="33"/>
      <c r="F139" s="35"/>
      <c r="H139" s="33"/>
      <c r="I139" s="33"/>
      <c r="J139" s="35"/>
      <c r="L139" s="33"/>
      <c r="M139" s="33"/>
      <c r="N139" s="35"/>
      <c r="P139" s="33"/>
      <c r="Q139" s="33"/>
    </row>
    <row r="140" spans="1:17" ht="15.75">
      <c r="A140"/>
      <c r="B140" s="31"/>
      <c r="C140" s="32"/>
      <c r="D140" s="33"/>
      <c r="E140" s="33"/>
      <c r="F140" s="35"/>
      <c r="H140" s="33"/>
      <c r="I140" s="33"/>
      <c r="J140" s="35"/>
      <c r="L140" s="33"/>
      <c r="M140" s="33"/>
      <c r="N140" s="35"/>
      <c r="P140" s="33"/>
      <c r="Q140" s="33"/>
    </row>
    <row r="141" spans="1:17" ht="15.75">
      <c r="A141"/>
      <c r="B141" s="31"/>
      <c r="C141" s="32"/>
      <c r="D141" s="33"/>
      <c r="E141" s="33"/>
      <c r="F141" s="35"/>
      <c r="H141" s="33"/>
      <c r="I141" s="33"/>
      <c r="J141" s="35"/>
      <c r="L141" s="33"/>
      <c r="M141" s="33"/>
      <c r="N141" s="35"/>
      <c r="P141" s="33"/>
      <c r="Q141" s="33"/>
    </row>
    <row r="142" spans="1:17" ht="15.75">
      <c r="A142"/>
      <c r="B142" s="31"/>
      <c r="C142" s="32"/>
      <c r="D142" s="33"/>
      <c r="E142" s="33"/>
      <c r="F142" s="35"/>
      <c r="H142" s="33"/>
      <c r="I142" s="33"/>
      <c r="J142" s="35"/>
      <c r="L142" s="33"/>
      <c r="M142" s="33"/>
      <c r="N142" s="35"/>
      <c r="P142" s="33"/>
      <c r="Q142" s="33"/>
    </row>
    <row r="143" spans="1:17" ht="15.75">
      <c r="A143"/>
      <c r="B143" s="31"/>
      <c r="C143" s="32"/>
      <c r="D143" s="33"/>
      <c r="E143" s="33"/>
      <c r="F143" s="35"/>
      <c r="H143" s="33"/>
      <c r="I143" s="33"/>
      <c r="J143" s="35"/>
      <c r="L143" s="33"/>
      <c r="M143" s="33"/>
      <c r="N143" s="35"/>
      <c r="P143" s="33"/>
      <c r="Q143" s="33"/>
    </row>
    <row r="144" spans="1:17" ht="15.75">
      <c r="A144"/>
      <c r="B144" s="31"/>
      <c r="C144" s="32"/>
      <c r="D144" s="33"/>
      <c r="E144" s="33"/>
      <c r="F144" s="35"/>
      <c r="H144" s="33"/>
      <c r="I144" s="33"/>
      <c r="J144" s="35"/>
      <c r="L144" s="33"/>
      <c r="M144" s="33"/>
      <c r="N144" s="35"/>
      <c r="P144" s="33"/>
      <c r="Q144" s="33"/>
    </row>
    <row r="145" spans="1:17" ht="15.75">
      <c r="A145"/>
      <c r="B145" s="31"/>
      <c r="C145" s="32"/>
      <c r="D145" s="33"/>
      <c r="E145" s="33"/>
      <c r="F145" s="35"/>
      <c r="H145" s="33"/>
      <c r="I145" s="33"/>
      <c r="J145" s="35"/>
      <c r="L145" s="33"/>
      <c r="M145" s="33"/>
      <c r="N145" s="35"/>
      <c r="P145" s="33"/>
      <c r="Q145" s="33"/>
    </row>
    <row r="146" spans="1:17" ht="15.75">
      <c r="A146"/>
      <c r="B146" s="31"/>
      <c r="C146" s="32"/>
      <c r="D146" s="33"/>
      <c r="E146" s="33"/>
      <c r="F146" s="35"/>
      <c r="H146" s="33"/>
      <c r="I146" s="33"/>
      <c r="J146" s="35"/>
      <c r="L146" s="33"/>
      <c r="M146" s="33"/>
      <c r="N146" s="35"/>
      <c r="P146" s="33"/>
      <c r="Q146" s="33"/>
    </row>
    <row r="147" spans="1:17" ht="15.75">
      <c r="A147"/>
      <c r="B147" s="31"/>
      <c r="C147" s="32"/>
      <c r="D147" s="33"/>
      <c r="E147" s="33"/>
      <c r="F147" s="35"/>
      <c r="H147" s="33"/>
      <c r="I147" s="33"/>
      <c r="J147" s="35"/>
      <c r="L147" s="33"/>
      <c r="M147" s="33"/>
      <c r="N147" s="35"/>
      <c r="P147" s="33"/>
      <c r="Q147" s="33"/>
    </row>
    <row r="148" spans="1:17" ht="15.75">
      <c r="A148"/>
      <c r="B148" s="31"/>
      <c r="C148" s="32"/>
      <c r="D148" s="33"/>
      <c r="E148" s="33"/>
      <c r="F148" s="35"/>
      <c r="H148" s="33"/>
      <c r="I148" s="33"/>
      <c r="J148" s="35"/>
      <c r="L148" s="33"/>
      <c r="M148" s="33"/>
      <c r="N148" s="35"/>
      <c r="P148" s="33"/>
      <c r="Q148" s="33"/>
    </row>
    <row r="149" spans="1:17" ht="15.75">
      <c r="A149"/>
      <c r="B149" s="31"/>
      <c r="C149" s="32"/>
      <c r="D149" s="33"/>
      <c r="E149" s="33"/>
      <c r="F149" s="35"/>
      <c r="H149" s="33"/>
      <c r="I149" s="33"/>
      <c r="J149" s="35"/>
      <c r="L149" s="33"/>
      <c r="M149" s="33"/>
      <c r="N149" s="35"/>
      <c r="P149" s="33"/>
      <c r="Q149" s="33"/>
    </row>
    <row r="150" spans="1:17" ht="15.75">
      <c r="A150"/>
      <c r="B150" s="31"/>
      <c r="C150" s="32"/>
      <c r="D150" s="33"/>
      <c r="E150" s="33"/>
      <c r="F150" s="35"/>
      <c r="H150" s="33"/>
      <c r="I150" s="33"/>
      <c r="J150" s="35"/>
      <c r="L150" s="33"/>
      <c r="M150" s="33"/>
      <c r="N150" s="35"/>
      <c r="P150" s="33"/>
      <c r="Q150" s="33"/>
    </row>
    <row r="151" spans="1:17" ht="15.75">
      <c r="A151"/>
      <c r="B151" s="31"/>
      <c r="C151" s="32"/>
      <c r="D151" s="33"/>
      <c r="E151" s="33"/>
      <c r="F151" s="35"/>
      <c r="H151" s="33"/>
      <c r="I151" s="33"/>
      <c r="J151" s="35"/>
      <c r="L151" s="33"/>
      <c r="M151" s="33"/>
      <c r="N151" s="35"/>
      <c r="P151" s="33"/>
      <c r="Q151" s="33"/>
    </row>
    <row r="152" spans="1:17" ht="15.75">
      <c r="A152"/>
      <c r="B152" s="31"/>
      <c r="C152" s="32"/>
      <c r="D152" s="33"/>
      <c r="E152" s="33"/>
      <c r="F152" s="35"/>
      <c r="H152" s="33"/>
      <c r="I152" s="33"/>
      <c r="J152" s="35"/>
      <c r="L152" s="33"/>
      <c r="M152" s="33"/>
      <c r="N152" s="35"/>
      <c r="P152" s="33"/>
      <c r="Q152" s="33"/>
    </row>
    <row r="153" spans="1:17" ht="15.75">
      <c r="A153"/>
      <c r="B153" s="31"/>
      <c r="C153" s="32"/>
      <c r="D153" s="33"/>
      <c r="E153" s="33"/>
      <c r="F153" s="35"/>
      <c r="H153" s="33"/>
      <c r="I153" s="33"/>
      <c r="J153" s="35"/>
      <c r="L153" s="33"/>
      <c r="M153" s="33"/>
      <c r="N153" s="35"/>
      <c r="P153" s="33"/>
      <c r="Q153" s="33"/>
    </row>
    <row r="154" spans="1:17" ht="15.75">
      <c r="A154"/>
      <c r="B154" s="31"/>
      <c r="C154" s="32"/>
      <c r="D154" s="33"/>
      <c r="E154" s="33"/>
      <c r="F154" s="35"/>
      <c r="H154" s="33"/>
      <c r="I154" s="33"/>
      <c r="J154" s="35"/>
      <c r="L154" s="33"/>
      <c r="M154" s="33"/>
      <c r="N154" s="35"/>
      <c r="P154" s="33"/>
      <c r="Q154" s="33"/>
    </row>
    <row r="155" spans="1:17" ht="15.75">
      <c r="A155"/>
      <c r="B155" s="31"/>
      <c r="C155" s="32"/>
      <c r="D155" s="33"/>
      <c r="E155" s="33"/>
      <c r="F155" s="35"/>
      <c r="H155" s="33"/>
      <c r="I155" s="33"/>
      <c r="J155" s="35"/>
      <c r="L155" s="33"/>
      <c r="M155" s="33"/>
      <c r="N155" s="35"/>
      <c r="P155" s="33"/>
      <c r="Q155" s="33"/>
    </row>
    <row r="156" spans="1:17" ht="15.75">
      <c r="A156"/>
      <c r="B156" s="31"/>
      <c r="C156" s="32"/>
      <c r="D156" s="33"/>
      <c r="E156" s="33"/>
      <c r="F156" s="35"/>
      <c r="H156" s="33"/>
      <c r="I156" s="33"/>
      <c r="J156" s="35"/>
      <c r="L156" s="33"/>
      <c r="M156" s="33"/>
      <c r="N156" s="35"/>
      <c r="P156" s="33"/>
      <c r="Q156" s="33"/>
    </row>
    <row r="157" spans="1:17" ht="15.75">
      <c r="A157"/>
      <c r="B157" s="31"/>
      <c r="C157" s="32"/>
      <c r="D157" s="33"/>
      <c r="E157" s="33"/>
      <c r="F157" s="35"/>
      <c r="H157" s="33"/>
      <c r="I157" s="33"/>
      <c r="J157" s="35"/>
      <c r="L157" s="33"/>
      <c r="M157" s="33"/>
      <c r="N157" s="35"/>
      <c r="P157" s="33"/>
      <c r="Q157" s="33"/>
    </row>
    <row r="158" spans="1:17" ht="15.75">
      <c r="A158"/>
      <c r="B158" s="31"/>
      <c r="C158" s="32"/>
      <c r="D158" s="33"/>
      <c r="E158" s="33"/>
      <c r="F158" s="35"/>
      <c r="H158" s="33"/>
      <c r="I158" s="33"/>
      <c r="J158" s="35"/>
      <c r="L158" s="33"/>
      <c r="M158" s="33"/>
      <c r="N158" s="35"/>
      <c r="P158" s="33"/>
      <c r="Q158" s="33"/>
    </row>
    <row r="159" spans="1:17" ht="15.75">
      <c r="A159"/>
      <c r="B159" s="31"/>
      <c r="C159" s="32"/>
      <c r="D159" s="33"/>
      <c r="E159" s="33"/>
      <c r="F159" s="35"/>
      <c r="H159" s="33"/>
      <c r="I159" s="33"/>
      <c r="J159" s="35"/>
      <c r="L159" s="33"/>
      <c r="M159" s="33"/>
      <c r="N159" s="35"/>
      <c r="P159" s="33"/>
      <c r="Q159" s="33"/>
    </row>
    <row r="160" spans="1:17" ht="15.75">
      <c r="A160"/>
      <c r="B160" s="31"/>
      <c r="C160" s="32"/>
      <c r="D160" s="33"/>
      <c r="E160" s="33"/>
      <c r="F160" s="35"/>
      <c r="H160" s="33"/>
      <c r="I160" s="33"/>
      <c r="J160" s="35"/>
      <c r="L160" s="33"/>
      <c r="M160" s="33"/>
      <c r="N160" s="35"/>
      <c r="P160" s="33"/>
      <c r="Q160" s="33"/>
    </row>
    <row r="161" spans="1:17" ht="15.75">
      <c r="A161"/>
      <c r="B161" s="31"/>
      <c r="C161" s="32"/>
      <c r="D161" s="33"/>
      <c r="E161" s="33"/>
      <c r="F161" s="35"/>
      <c r="H161" s="33"/>
      <c r="I161" s="33"/>
      <c r="J161" s="35"/>
      <c r="L161" s="33"/>
      <c r="M161" s="33"/>
      <c r="N161" s="35"/>
      <c r="P161" s="33"/>
      <c r="Q161" s="33"/>
    </row>
    <row r="162" spans="1:17" ht="15.75">
      <c r="A162"/>
      <c r="B162" s="31"/>
      <c r="C162" s="32"/>
      <c r="D162" s="33"/>
      <c r="E162" s="33"/>
      <c r="F162" s="35"/>
      <c r="H162" s="33"/>
      <c r="I162" s="33"/>
      <c r="J162" s="35"/>
      <c r="L162" s="33"/>
      <c r="M162" s="33"/>
      <c r="N162" s="35"/>
      <c r="P162" s="33"/>
      <c r="Q162" s="33"/>
    </row>
    <row r="163" spans="1:17" ht="15.75">
      <c r="A163"/>
      <c r="B163" s="31"/>
      <c r="C163" s="32"/>
      <c r="D163" s="33"/>
      <c r="E163" s="33"/>
      <c r="F163" s="35"/>
      <c r="H163" s="33"/>
      <c r="I163" s="33"/>
      <c r="J163" s="35"/>
      <c r="L163" s="33"/>
      <c r="M163" s="33"/>
      <c r="N163" s="35"/>
      <c r="P163" s="33"/>
      <c r="Q163" s="33"/>
    </row>
    <row r="164" spans="1:17" ht="15.75">
      <c r="A164"/>
      <c r="B164" s="31"/>
      <c r="C164" s="32"/>
      <c r="D164" s="33"/>
      <c r="E164" s="33"/>
      <c r="F164" s="35"/>
      <c r="H164" s="33"/>
      <c r="I164" s="33"/>
      <c r="J164" s="35"/>
      <c r="L164" s="33"/>
      <c r="M164" s="33"/>
      <c r="N164" s="35"/>
      <c r="P164" s="33"/>
      <c r="Q164" s="33"/>
    </row>
    <row r="165" spans="1:17" ht="15.75">
      <c r="A165"/>
      <c r="B165" s="31"/>
      <c r="C165" s="32"/>
      <c r="D165" s="33"/>
      <c r="E165" s="33"/>
      <c r="F165" s="35"/>
      <c r="H165" s="33"/>
      <c r="I165" s="33"/>
      <c r="J165" s="35"/>
      <c r="L165" s="33"/>
      <c r="M165" s="33"/>
      <c r="N165" s="35"/>
      <c r="P165" s="33"/>
      <c r="Q165" s="33"/>
    </row>
    <row r="166" spans="1:17" ht="15.75">
      <c r="A166"/>
      <c r="B166" s="31"/>
      <c r="C166" s="32"/>
      <c r="D166" s="33"/>
      <c r="E166" s="33"/>
      <c r="F166" s="35"/>
      <c r="H166" s="33"/>
      <c r="I166" s="33"/>
      <c r="J166" s="35"/>
      <c r="L166" s="33"/>
      <c r="M166" s="33"/>
      <c r="N166" s="35"/>
      <c r="P166" s="33"/>
      <c r="Q166" s="33"/>
    </row>
    <row r="167" spans="1:17" ht="15.75">
      <c r="A167"/>
      <c r="B167" s="31"/>
      <c r="C167" s="32"/>
      <c r="D167" s="33"/>
      <c r="E167" s="33"/>
      <c r="F167" s="35"/>
      <c r="H167" s="33"/>
      <c r="I167" s="33"/>
      <c r="J167" s="35"/>
      <c r="L167" s="33"/>
      <c r="M167" s="33"/>
      <c r="N167" s="35"/>
      <c r="P167" s="33"/>
      <c r="Q167" s="33"/>
    </row>
    <row r="168" spans="1:17" ht="15.75">
      <c r="A168"/>
      <c r="B168" s="31"/>
      <c r="C168" s="32"/>
      <c r="D168" s="33"/>
      <c r="E168" s="33"/>
      <c r="F168" s="35"/>
      <c r="H168" s="33"/>
      <c r="I168" s="33"/>
      <c r="J168" s="35"/>
      <c r="L168" s="33"/>
      <c r="M168" s="33"/>
      <c r="N168" s="35"/>
      <c r="P168" s="33"/>
      <c r="Q168" s="33"/>
    </row>
    <row r="169" spans="1:17" ht="15.75">
      <c r="A169"/>
      <c r="B169" s="31"/>
      <c r="C169" s="32"/>
      <c r="D169" s="33"/>
      <c r="E169" s="33"/>
      <c r="F169" s="35"/>
      <c r="H169" s="33"/>
      <c r="I169" s="33"/>
      <c r="J169" s="35"/>
      <c r="L169" s="33"/>
      <c r="M169" s="33"/>
      <c r="N169" s="35"/>
      <c r="P169" s="33"/>
      <c r="Q169" s="33"/>
    </row>
    <row r="170" spans="1:17" ht="15.75">
      <c r="A170"/>
      <c r="B170" s="31"/>
      <c r="C170" s="32"/>
      <c r="D170" s="33"/>
      <c r="E170" s="33"/>
      <c r="F170" s="35"/>
      <c r="H170" s="33"/>
      <c r="I170" s="33"/>
      <c r="J170" s="35"/>
      <c r="L170" s="33"/>
      <c r="M170" s="33"/>
      <c r="N170" s="35"/>
      <c r="P170" s="33"/>
      <c r="Q170" s="33"/>
    </row>
    <row r="171" spans="1:17" ht="15.75">
      <c r="A171"/>
      <c r="B171" s="31"/>
      <c r="C171" s="32"/>
      <c r="D171" s="33"/>
      <c r="E171" s="33"/>
      <c r="F171" s="35"/>
      <c r="H171" s="33"/>
      <c r="I171" s="33"/>
      <c r="J171" s="35"/>
      <c r="L171" s="33"/>
      <c r="M171" s="33"/>
      <c r="N171" s="35"/>
      <c r="P171" s="33"/>
      <c r="Q171" s="33"/>
    </row>
    <row r="172" spans="1:17" ht="15.75">
      <c r="A172"/>
      <c r="B172" s="31"/>
      <c r="C172" s="32"/>
      <c r="D172" s="33"/>
      <c r="E172" s="33"/>
      <c r="F172" s="35"/>
      <c r="H172" s="33"/>
      <c r="I172" s="33"/>
      <c r="J172" s="35"/>
      <c r="L172" s="33"/>
      <c r="M172" s="33"/>
      <c r="N172" s="35"/>
      <c r="P172" s="33"/>
      <c r="Q172" s="33"/>
    </row>
    <row r="173" spans="1:17" ht="15.75">
      <c r="A173"/>
      <c r="B173" s="31"/>
      <c r="C173" s="32"/>
      <c r="D173" s="33"/>
      <c r="E173" s="33"/>
      <c r="F173" s="35"/>
      <c r="H173" s="33"/>
      <c r="I173" s="33"/>
      <c r="J173" s="35"/>
      <c r="L173" s="33"/>
      <c r="M173" s="33"/>
      <c r="N173" s="35"/>
      <c r="P173" s="33"/>
      <c r="Q173" s="33"/>
    </row>
    <row r="174" spans="1:17" ht="15.75">
      <c r="A174"/>
      <c r="B174" s="31"/>
      <c r="C174" s="32"/>
      <c r="D174" s="33"/>
      <c r="E174" s="33"/>
      <c r="F174" s="35"/>
      <c r="H174" s="33"/>
      <c r="I174" s="33"/>
      <c r="J174" s="35"/>
      <c r="L174" s="33"/>
      <c r="M174" s="33"/>
      <c r="N174" s="35"/>
      <c r="P174" s="33"/>
      <c r="Q174" s="33"/>
    </row>
    <row r="175" spans="1:17" ht="15.75">
      <c r="A175"/>
      <c r="B175" s="31"/>
      <c r="C175" s="32"/>
      <c r="D175" s="33"/>
      <c r="E175" s="33"/>
      <c r="F175" s="35"/>
      <c r="H175" s="33"/>
      <c r="I175" s="33"/>
      <c r="J175" s="35"/>
      <c r="L175" s="33"/>
      <c r="M175" s="33"/>
      <c r="N175" s="35"/>
      <c r="P175" s="33"/>
      <c r="Q175" s="33"/>
    </row>
    <row r="176" spans="1:17" ht="15.75">
      <c r="A176"/>
      <c r="B176" s="31"/>
      <c r="C176" s="32"/>
      <c r="D176" s="33"/>
      <c r="E176" s="33"/>
      <c r="F176" s="35"/>
      <c r="H176" s="33"/>
      <c r="I176" s="33"/>
      <c r="J176" s="35"/>
      <c r="L176" s="33"/>
      <c r="M176" s="33"/>
      <c r="N176" s="35"/>
      <c r="P176" s="33"/>
      <c r="Q176" s="33"/>
    </row>
    <row r="177" spans="1:17" ht="15.75">
      <c r="A177"/>
      <c r="B177" s="31"/>
      <c r="C177" s="32"/>
      <c r="D177" s="33"/>
      <c r="E177" s="33"/>
      <c r="F177" s="35"/>
      <c r="H177" s="33"/>
      <c r="I177" s="33"/>
      <c r="J177" s="35"/>
      <c r="L177" s="33"/>
      <c r="M177" s="33"/>
      <c r="N177" s="35"/>
      <c r="P177" s="33"/>
      <c r="Q177" s="33"/>
    </row>
    <row r="178" spans="1:17" ht="15.75">
      <c r="A178"/>
      <c r="B178" s="31"/>
      <c r="C178" s="32"/>
      <c r="D178" s="33"/>
      <c r="E178" s="33"/>
      <c r="F178" s="35"/>
      <c r="H178" s="33"/>
      <c r="I178" s="33"/>
      <c r="J178" s="35"/>
      <c r="L178" s="33"/>
      <c r="M178" s="33"/>
      <c r="N178" s="35"/>
      <c r="P178" s="33"/>
      <c r="Q178" s="33"/>
    </row>
    <row r="179" spans="1:17" ht="15.75">
      <c r="A179"/>
      <c r="B179" s="31"/>
      <c r="C179" s="32"/>
      <c r="D179" s="33"/>
      <c r="E179" s="33"/>
      <c r="F179" s="35"/>
      <c r="H179" s="33"/>
      <c r="I179" s="33"/>
      <c r="J179" s="35"/>
      <c r="L179" s="33"/>
      <c r="M179" s="33"/>
      <c r="N179" s="35"/>
      <c r="P179" s="33"/>
      <c r="Q179" s="33"/>
    </row>
    <row r="180" spans="1:17" ht="15.75">
      <c r="A180"/>
      <c r="B180" s="31"/>
      <c r="C180" s="32"/>
      <c r="D180" s="33"/>
      <c r="E180" s="33"/>
      <c r="F180" s="35"/>
      <c r="H180" s="33"/>
      <c r="I180" s="33"/>
      <c r="J180" s="35"/>
      <c r="L180" s="33"/>
      <c r="M180" s="33"/>
      <c r="N180" s="35"/>
      <c r="P180" s="33"/>
      <c r="Q180" s="33"/>
    </row>
    <row r="181" spans="1:17" ht="15.75">
      <c r="A181"/>
      <c r="B181" s="31"/>
      <c r="C181" s="32"/>
      <c r="D181" s="33"/>
      <c r="E181" s="33"/>
      <c r="F181" s="35"/>
      <c r="H181" s="33"/>
      <c r="I181" s="33"/>
      <c r="J181" s="35"/>
      <c r="L181" s="33"/>
      <c r="M181" s="33"/>
      <c r="N181" s="35"/>
      <c r="P181" s="33"/>
      <c r="Q181" s="33"/>
    </row>
    <row r="182" spans="1:17" ht="15.75">
      <c r="A182"/>
      <c r="B182" s="31"/>
      <c r="C182" s="32"/>
      <c r="D182" s="33"/>
      <c r="E182" s="33"/>
      <c r="F182" s="35"/>
      <c r="H182" s="33"/>
      <c r="I182" s="33"/>
      <c r="J182" s="35"/>
      <c r="L182" s="33"/>
      <c r="M182" s="33"/>
      <c r="N182" s="35"/>
      <c r="P182" s="33"/>
      <c r="Q182" s="33"/>
    </row>
    <row r="183" spans="1:17" ht="15.75">
      <c r="A183"/>
      <c r="B183" s="31"/>
      <c r="C183" s="32"/>
      <c r="D183" s="33"/>
      <c r="E183" s="33"/>
      <c r="F183" s="35"/>
      <c r="H183" s="33"/>
      <c r="I183" s="33"/>
      <c r="J183" s="35"/>
      <c r="L183" s="33"/>
      <c r="M183" s="33"/>
      <c r="N183" s="35"/>
      <c r="P183" s="33"/>
      <c r="Q183" s="33"/>
    </row>
    <row r="184" spans="1:17" ht="15.75">
      <c r="A184"/>
      <c r="B184" s="31"/>
      <c r="C184" s="32"/>
      <c r="D184" s="33"/>
      <c r="E184" s="33"/>
      <c r="F184" s="35"/>
      <c r="H184" s="33"/>
      <c r="I184" s="33"/>
      <c r="J184" s="35"/>
      <c r="L184" s="33"/>
      <c r="M184" s="33"/>
      <c r="N184" s="35"/>
      <c r="P184" s="33"/>
      <c r="Q184" s="33"/>
    </row>
    <row r="185" spans="1:17" ht="15.75">
      <c r="A185"/>
      <c r="B185" s="31"/>
      <c r="C185" s="32"/>
      <c r="D185" s="33"/>
      <c r="E185" s="33"/>
      <c r="F185" s="35"/>
      <c r="H185" s="33"/>
      <c r="I185" s="33"/>
      <c r="J185" s="35"/>
      <c r="L185" s="33"/>
      <c r="M185" s="33"/>
      <c r="N185" s="35"/>
      <c r="P185" s="33"/>
      <c r="Q185" s="33"/>
    </row>
    <row r="186" spans="1:17" ht="15.75">
      <c r="A186"/>
      <c r="B186" s="31"/>
      <c r="C186" s="32"/>
      <c r="D186" s="33"/>
      <c r="E186" s="33"/>
      <c r="F186" s="35"/>
      <c r="H186" s="33"/>
      <c r="I186" s="33"/>
      <c r="J186" s="35"/>
      <c r="L186" s="33"/>
      <c r="M186" s="33"/>
      <c r="N186" s="35"/>
      <c r="P186" s="33"/>
      <c r="Q186" s="33"/>
    </row>
    <row r="187" spans="1:17" ht="15.75">
      <c r="A187"/>
      <c r="B187" s="31"/>
      <c r="C187" s="32"/>
      <c r="D187" s="33"/>
      <c r="E187" s="33"/>
      <c r="F187" s="35"/>
      <c r="H187" s="33"/>
      <c r="I187" s="33"/>
      <c r="J187" s="35"/>
      <c r="L187" s="33"/>
      <c r="M187" s="33"/>
      <c r="N187" s="35"/>
      <c r="P187" s="33"/>
      <c r="Q187" s="33"/>
    </row>
    <row r="188" spans="1:17" ht="15.75">
      <c r="A188"/>
      <c r="B188" s="31"/>
      <c r="C188" s="32"/>
      <c r="D188" s="33"/>
      <c r="E188" s="33"/>
      <c r="F188" s="35"/>
      <c r="H188" s="33"/>
      <c r="I188" s="33"/>
      <c r="J188" s="35"/>
      <c r="L188" s="33"/>
      <c r="M188" s="33"/>
      <c r="N188" s="35"/>
      <c r="P188" s="33"/>
      <c r="Q188" s="33"/>
    </row>
    <row r="189" spans="1:17" ht="15.75">
      <c r="A189"/>
      <c r="B189" s="31"/>
      <c r="C189" s="32"/>
      <c r="D189" s="33"/>
      <c r="E189" s="33"/>
      <c r="F189" s="35"/>
      <c r="H189" s="33"/>
      <c r="I189" s="33"/>
      <c r="J189" s="35"/>
      <c r="L189" s="33"/>
      <c r="M189" s="33"/>
      <c r="N189" s="35"/>
      <c r="P189" s="33"/>
      <c r="Q189" s="33"/>
    </row>
    <row r="190" spans="1:17" ht="15.75">
      <c r="A190"/>
      <c r="B190" s="31"/>
      <c r="C190" s="32"/>
      <c r="D190" s="33"/>
      <c r="E190" s="33"/>
      <c r="F190" s="35"/>
      <c r="H190" s="33"/>
      <c r="I190" s="33"/>
      <c r="J190" s="35"/>
      <c r="L190" s="33"/>
      <c r="M190" s="33"/>
      <c r="N190" s="35"/>
      <c r="P190" s="33"/>
      <c r="Q190" s="33"/>
    </row>
    <row r="191" spans="1:17" ht="15.75">
      <c r="A191"/>
      <c r="B191" s="31"/>
      <c r="C191" s="32"/>
      <c r="D191" s="33"/>
      <c r="E191" s="33"/>
      <c r="F191" s="35"/>
      <c r="H191" s="33"/>
      <c r="I191" s="33"/>
      <c r="J191" s="35"/>
      <c r="L191" s="33"/>
      <c r="M191" s="33"/>
      <c r="N191" s="35"/>
      <c r="P191" s="33"/>
      <c r="Q191" s="33"/>
    </row>
    <row r="192" spans="1:17" ht="15.75">
      <c r="A192"/>
      <c r="B192" s="31"/>
      <c r="C192" s="32"/>
      <c r="D192" s="33"/>
      <c r="E192" s="33"/>
      <c r="F192" s="35"/>
      <c r="H192" s="33"/>
      <c r="I192" s="33"/>
      <c r="J192" s="35"/>
      <c r="L192" s="33"/>
      <c r="M192" s="33"/>
      <c r="N192" s="35"/>
      <c r="P192" s="33"/>
      <c r="Q192" s="33"/>
    </row>
    <row r="193" spans="1:17" ht="15.75">
      <c r="A193"/>
      <c r="B193" s="31"/>
      <c r="C193" s="32"/>
      <c r="D193" s="33"/>
      <c r="E193" s="33"/>
      <c r="F193" s="35"/>
      <c r="H193" s="33"/>
      <c r="I193" s="33"/>
      <c r="J193" s="35"/>
      <c r="L193" s="33"/>
      <c r="M193" s="33"/>
      <c r="N193" s="35"/>
      <c r="P193" s="33"/>
      <c r="Q193" s="33"/>
    </row>
    <row r="194" spans="1:17" ht="15.75">
      <c r="A194"/>
      <c r="B194" s="31"/>
      <c r="C194" s="32"/>
      <c r="D194" s="33"/>
      <c r="E194" s="33"/>
      <c r="F194" s="35"/>
      <c r="H194" s="33"/>
      <c r="I194" s="33"/>
      <c r="J194" s="35"/>
      <c r="L194" s="33"/>
      <c r="M194" s="33"/>
      <c r="N194" s="35"/>
      <c r="P194" s="33"/>
      <c r="Q194" s="33"/>
    </row>
    <row r="195" spans="1:17" ht="15.75">
      <c r="A195"/>
      <c r="B195" s="31"/>
      <c r="C195" s="32"/>
      <c r="D195" s="33"/>
      <c r="E195" s="33"/>
      <c r="F195" s="35"/>
      <c r="H195" s="33"/>
      <c r="I195" s="33"/>
      <c r="J195" s="35"/>
      <c r="L195" s="33"/>
      <c r="M195" s="33"/>
      <c r="N195" s="35"/>
      <c r="P195" s="33"/>
      <c r="Q195" s="33"/>
    </row>
    <row r="196" spans="1:17" ht="15.75">
      <c r="A196"/>
      <c r="B196" s="31"/>
      <c r="C196" s="32"/>
      <c r="D196" s="33"/>
      <c r="E196" s="33"/>
      <c r="F196" s="35"/>
      <c r="H196" s="33"/>
      <c r="I196" s="33"/>
      <c r="J196" s="35"/>
      <c r="L196" s="33"/>
      <c r="M196" s="33"/>
      <c r="N196" s="35"/>
      <c r="P196" s="33"/>
      <c r="Q196" s="33"/>
    </row>
    <row r="197" spans="1:17" ht="15.75">
      <c r="A197"/>
      <c r="B197" s="31"/>
      <c r="C197" s="32"/>
      <c r="D197" s="33"/>
      <c r="E197" s="33"/>
      <c r="F197" s="35"/>
      <c r="H197" s="33"/>
      <c r="I197" s="33"/>
      <c r="J197" s="35"/>
      <c r="L197" s="33"/>
      <c r="M197" s="33"/>
      <c r="N197" s="35"/>
      <c r="P197" s="33"/>
      <c r="Q197" s="33"/>
    </row>
    <row r="198" spans="1:17" ht="15.75">
      <c r="A198"/>
      <c r="B198" s="31"/>
      <c r="C198" s="32"/>
      <c r="D198" s="33"/>
      <c r="E198" s="33"/>
      <c r="F198" s="35"/>
      <c r="H198" s="33"/>
      <c r="I198" s="33"/>
      <c r="J198" s="35"/>
      <c r="L198" s="33"/>
      <c r="M198" s="33"/>
      <c r="N198" s="35"/>
      <c r="P198" s="33"/>
      <c r="Q198" s="33"/>
    </row>
    <row r="199" spans="1:17" ht="15.75">
      <c r="A199"/>
      <c r="B199" s="31"/>
      <c r="C199" s="32"/>
      <c r="D199" s="33"/>
      <c r="E199" s="33"/>
      <c r="F199" s="35"/>
      <c r="H199" s="33"/>
      <c r="I199" s="33"/>
      <c r="J199" s="35"/>
      <c r="L199" s="33"/>
      <c r="M199" s="33"/>
      <c r="N199" s="35"/>
      <c r="P199" s="33"/>
      <c r="Q199" s="33"/>
    </row>
    <row r="200" spans="1:17" ht="15.75">
      <c r="A200"/>
      <c r="B200" s="31"/>
      <c r="C200" s="32"/>
      <c r="D200" s="33"/>
      <c r="E200" s="33"/>
      <c r="F200" s="35"/>
      <c r="H200" s="33"/>
      <c r="I200" s="33"/>
      <c r="J200" s="35"/>
      <c r="L200" s="33"/>
      <c r="M200" s="33"/>
      <c r="N200" s="35"/>
      <c r="P200" s="33"/>
      <c r="Q200" s="33"/>
    </row>
    <row r="201" spans="1:17" ht="15.75">
      <c r="A201"/>
      <c r="B201" s="31"/>
      <c r="C201" s="32"/>
      <c r="D201" s="33"/>
      <c r="E201" s="33"/>
      <c r="F201" s="35"/>
      <c r="H201" s="33"/>
      <c r="I201" s="33"/>
      <c r="J201" s="35"/>
      <c r="L201" s="33"/>
      <c r="M201" s="33"/>
      <c r="N201" s="35"/>
      <c r="P201" s="33"/>
      <c r="Q201" s="33"/>
    </row>
    <row r="202" spans="1:17" ht="15.75">
      <c r="A202"/>
      <c r="B202" s="31"/>
      <c r="C202" s="32"/>
      <c r="D202" s="33"/>
      <c r="E202" s="33"/>
      <c r="F202" s="35"/>
      <c r="H202" s="33"/>
      <c r="I202" s="33"/>
      <c r="J202" s="35"/>
      <c r="L202" s="33"/>
      <c r="M202" s="33"/>
      <c r="N202" s="35"/>
      <c r="P202" s="33"/>
      <c r="Q202" s="33"/>
    </row>
    <row r="203" spans="1:17" ht="15.75">
      <c r="A203"/>
      <c r="B203" s="31"/>
      <c r="C203" s="32"/>
      <c r="D203" s="33"/>
      <c r="E203" s="33"/>
      <c r="F203" s="35"/>
      <c r="H203" s="33"/>
      <c r="I203" s="33"/>
      <c r="J203" s="35"/>
      <c r="L203" s="33"/>
      <c r="M203" s="33"/>
      <c r="N203" s="35"/>
      <c r="P203" s="33"/>
      <c r="Q203" s="33"/>
    </row>
    <row r="204" spans="1:17" ht="15.75">
      <c r="A204"/>
      <c r="B204" s="31"/>
      <c r="C204" s="32"/>
      <c r="D204" s="33"/>
      <c r="E204" s="33"/>
      <c r="F204" s="35"/>
      <c r="H204" s="33"/>
      <c r="I204" s="33"/>
      <c r="J204" s="35"/>
      <c r="L204" s="33"/>
      <c r="M204" s="33"/>
      <c r="N204" s="35"/>
      <c r="P204" s="33"/>
      <c r="Q204" s="33"/>
    </row>
    <row r="205" spans="1:17" ht="15.75">
      <c r="A205"/>
      <c r="B205" s="31"/>
      <c r="C205" s="32"/>
      <c r="D205" s="33"/>
      <c r="E205" s="33"/>
      <c r="F205" s="35"/>
      <c r="H205" s="33"/>
      <c r="I205" s="33"/>
      <c r="J205" s="35"/>
      <c r="L205" s="33"/>
      <c r="M205" s="33"/>
      <c r="N205" s="35"/>
      <c r="P205" s="33"/>
      <c r="Q205" s="33"/>
    </row>
    <row r="206" spans="1:17" ht="15.75">
      <c r="A206"/>
      <c r="B206" s="31"/>
      <c r="C206" s="32"/>
      <c r="D206" s="33"/>
      <c r="E206" s="33"/>
      <c r="F206" s="35"/>
      <c r="H206" s="33"/>
      <c r="I206" s="33"/>
      <c r="J206" s="35"/>
      <c r="L206" s="33"/>
      <c r="M206" s="33"/>
      <c r="N206" s="35"/>
      <c r="P206" s="33"/>
      <c r="Q206" s="33"/>
    </row>
    <row r="207" spans="1:17" ht="15.75">
      <c r="A207"/>
      <c r="B207" s="31"/>
      <c r="C207" s="32"/>
      <c r="D207" s="33"/>
      <c r="E207" s="33"/>
      <c r="F207" s="35"/>
      <c r="H207" s="33"/>
      <c r="I207" s="33"/>
      <c r="J207" s="35"/>
      <c r="L207" s="33"/>
      <c r="M207" s="33"/>
      <c r="N207" s="35"/>
      <c r="P207" s="33"/>
      <c r="Q207" s="33"/>
    </row>
    <row r="208" spans="1:17" ht="15.75">
      <c r="A208"/>
      <c r="B208" s="31"/>
      <c r="C208" s="32"/>
      <c r="D208" s="33"/>
      <c r="E208" s="33"/>
      <c r="F208" s="35"/>
      <c r="H208" s="33"/>
      <c r="I208" s="33"/>
      <c r="J208" s="35"/>
      <c r="L208" s="33"/>
      <c r="M208" s="33"/>
      <c r="N208" s="35"/>
      <c r="P208" s="33"/>
      <c r="Q208" s="33"/>
    </row>
    <row r="209" spans="1:17" ht="15.75">
      <c r="A209"/>
      <c r="B209" s="31"/>
      <c r="C209" s="32"/>
      <c r="D209" s="33"/>
      <c r="E209" s="33"/>
      <c r="F209" s="35"/>
      <c r="H209" s="33"/>
      <c r="I209" s="33"/>
      <c r="J209" s="35"/>
      <c r="L209" s="33"/>
      <c r="M209" s="33"/>
      <c r="N209" s="35"/>
      <c r="P209" s="33"/>
      <c r="Q209" s="33"/>
    </row>
    <row r="210" spans="1:17" ht="15.75">
      <c r="A210"/>
      <c r="B210" s="31"/>
      <c r="C210" s="32"/>
      <c r="D210" s="33"/>
      <c r="E210" s="33"/>
      <c r="F210" s="35"/>
      <c r="H210" s="33"/>
      <c r="I210" s="33"/>
      <c r="J210" s="35"/>
      <c r="L210" s="33"/>
      <c r="M210" s="33"/>
      <c r="N210" s="35"/>
      <c r="P210" s="33"/>
      <c r="Q210" s="33"/>
    </row>
    <row r="211" spans="1:17" ht="15.75">
      <c r="A211"/>
      <c r="B211" s="31"/>
      <c r="C211" s="32"/>
      <c r="D211" s="33"/>
      <c r="E211" s="33"/>
      <c r="F211" s="35"/>
      <c r="H211" s="33"/>
      <c r="I211" s="33"/>
      <c r="J211" s="35"/>
      <c r="L211" s="33"/>
      <c r="M211" s="33"/>
      <c r="N211" s="35"/>
      <c r="P211" s="33"/>
      <c r="Q211" s="33"/>
    </row>
    <row r="212" spans="1:17" ht="15.75">
      <c r="A212"/>
      <c r="B212" s="31"/>
      <c r="C212" s="32"/>
      <c r="D212" s="33"/>
      <c r="E212" s="33"/>
      <c r="F212" s="35"/>
      <c r="H212" s="33"/>
      <c r="I212" s="33"/>
      <c r="J212" s="35"/>
      <c r="L212" s="33"/>
      <c r="M212" s="33"/>
      <c r="N212" s="35"/>
      <c r="P212" s="33"/>
      <c r="Q212" s="33"/>
    </row>
    <row r="213" spans="1:17" ht="15.75">
      <c r="A213"/>
      <c r="B213" s="31"/>
      <c r="C213" s="32"/>
      <c r="D213" s="33"/>
      <c r="E213" s="33"/>
      <c r="F213" s="35"/>
      <c r="H213" s="33"/>
      <c r="I213" s="33"/>
      <c r="J213" s="35"/>
      <c r="L213" s="33"/>
      <c r="M213" s="33"/>
      <c r="N213" s="35"/>
      <c r="P213" s="33"/>
      <c r="Q213" s="33"/>
    </row>
    <row r="214" spans="1:17" ht="15.75">
      <c r="A214"/>
      <c r="B214" s="31"/>
      <c r="C214" s="32"/>
      <c r="D214" s="33"/>
      <c r="E214" s="33"/>
      <c r="F214" s="35"/>
      <c r="H214" s="33"/>
      <c r="I214" s="33"/>
      <c r="J214" s="35"/>
      <c r="L214" s="33"/>
      <c r="M214" s="33"/>
      <c r="N214" s="35"/>
      <c r="P214" s="33"/>
      <c r="Q214" s="33"/>
    </row>
    <row r="215" spans="1:17" ht="15.75">
      <c r="A215"/>
      <c r="B215" s="31"/>
      <c r="C215" s="32"/>
      <c r="D215" s="33"/>
      <c r="E215" s="33"/>
      <c r="F215" s="35"/>
      <c r="H215" s="33"/>
      <c r="I215" s="33"/>
      <c r="J215" s="35"/>
      <c r="L215" s="33"/>
      <c r="M215" s="33"/>
      <c r="N215" s="35"/>
      <c r="P215" s="33"/>
      <c r="Q215" s="33"/>
    </row>
    <row r="216" spans="1:17" ht="15.75">
      <c r="A216"/>
      <c r="B216" s="31"/>
      <c r="C216" s="32"/>
      <c r="D216" s="33"/>
      <c r="E216" s="33"/>
      <c r="F216" s="35"/>
      <c r="H216" s="33"/>
      <c r="I216" s="33"/>
      <c r="J216" s="35"/>
      <c r="L216" s="33"/>
      <c r="M216" s="33"/>
      <c r="N216" s="35"/>
      <c r="P216" s="33"/>
      <c r="Q216" s="33"/>
    </row>
    <row r="217" spans="1:17" ht="15.75">
      <c r="A217"/>
      <c r="B217" s="31"/>
      <c r="C217" s="32"/>
      <c r="D217" s="33"/>
      <c r="E217" s="33"/>
      <c r="F217" s="35"/>
      <c r="H217" s="33"/>
      <c r="I217" s="33"/>
      <c r="J217" s="35"/>
      <c r="L217" s="33"/>
      <c r="M217" s="33"/>
      <c r="N217" s="35"/>
      <c r="P217" s="33"/>
      <c r="Q217" s="33"/>
    </row>
    <row r="218" spans="1:17" ht="15.75">
      <c r="A218"/>
      <c r="B218" s="31"/>
      <c r="C218" s="32"/>
      <c r="D218" s="33"/>
      <c r="E218" s="33"/>
      <c r="F218" s="35"/>
      <c r="H218" s="33"/>
      <c r="I218" s="33"/>
      <c r="J218" s="35"/>
      <c r="L218" s="33"/>
      <c r="M218" s="33"/>
      <c r="N218" s="35"/>
      <c r="P218" s="33"/>
      <c r="Q218" s="33"/>
    </row>
    <row r="219" spans="1:17" ht="15.75">
      <c r="A219"/>
      <c r="B219" s="31"/>
      <c r="C219" s="32"/>
      <c r="D219" s="33"/>
      <c r="E219" s="33"/>
      <c r="F219" s="35"/>
      <c r="H219" s="33"/>
      <c r="I219" s="33"/>
      <c r="J219" s="35"/>
      <c r="L219" s="33"/>
      <c r="M219" s="33"/>
      <c r="N219" s="35"/>
      <c r="P219" s="33"/>
      <c r="Q219" s="33"/>
    </row>
    <row r="220" spans="1:17" ht="15.75">
      <c r="A220"/>
      <c r="B220" s="31"/>
      <c r="C220" s="32"/>
      <c r="D220" s="33"/>
      <c r="E220" s="33"/>
      <c r="F220" s="35"/>
      <c r="H220" s="33"/>
      <c r="I220" s="33"/>
      <c r="J220" s="35"/>
      <c r="L220" s="33"/>
      <c r="M220" s="33"/>
      <c r="N220" s="35"/>
      <c r="P220" s="33"/>
      <c r="Q220" s="33"/>
    </row>
    <row r="221" spans="1:17" ht="15.75">
      <c r="A221"/>
      <c r="B221" s="31"/>
      <c r="C221" s="32"/>
      <c r="D221" s="33"/>
      <c r="E221" s="33"/>
      <c r="F221" s="35"/>
      <c r="H221" s="33"/>
      <c r="I221" s="33"/>
      <c r="J221" s="35"/>
      <c r="L221" s="33"/>
      <c r="M221" s="33"/>
      <c r="N221" s="35"/>
      <c r="P221" s="33"/>
      <c r="Q221" s="33"/>
    </row>
    <row r="222" spans="1:17" ht="15.75">
      <c r="A222"/>
      <c r="B222" s="31"/>
      <c r="C222" s="32"/>
      <c r="D222" s="33"/>
      <c r="E222" s="33"/>
      <c r="F222" s="35"/>
      <c r="H222" s="33"/>
      <c r="I222" s="33"/>
      <c r="J222" s="35"/>
      <c r="L222" s="33"/>
      <c r="M222" s="33"/>
      <c r="N222" s="35"/>
      <c r="P222" s="33"/>
      <c r="Q222" s="33"/>
    </row>
    <row r="223" spans="1:17" ht="15.75">
      <c r="A223"/>
      <c r="B223" s="31"/>
      <c r="C223" s="32"/>
      <c r="D223" s="33"/>
      <c r="E223" s="33"/>
      <c r="F223" s="35"/>
      <c r="H223" s="33"/>
      <c r="I223" s="33"/>
      <c r="J223" s="35"/>
      <c r="L223" s="33"/>
      <c r="M223" s="33"/>
      <c r="N223" s="35"/>
      <c r="P223" s="33"/>
      <c r="Q223" s="33"/>
    </row>
    <row r="224" spans="1:17" ht="15.75">
      <c r="A224"/>
      <c r="B224" s="31"/>
      <c r="C224" s="32"/>
      <c r="D224" s="33"/>
      <c r="E224" s="33"/>
      <c r="F224" s="35"/>
      <c r="H224" s="33"/>
      <c r="I224" s="33"/>
      <c r="J224" s="35"/>
      <c r="L224" s="33"/>
      <c r="M224" s="33"/>
      <c r="N224" s="35"/>
      <c r="P224" s="33"/>
      <c r="Q224" s="33"/>
    </row>
    <row r="225" spans="1:17" ht="15.75">
      <c r="A225"/>
      <c r="B225" s="31"/>
      <c r="C225" s="32"/>
      <c r="D225" s="33"/>
      <c r="E225" s="33"/>
      <c r="F225" s="35"/>
      <c r="H225" s="33"/>
      <c r="I225" s="33"/>
      <c r="J225" s="35"/>
      <c r="L225" s="33"/>
      <c r="M225" s="33"/>
      <c r="N225" s="35"/>
      <c r="P225" s="33"/>
      <c r="Q225" s="33"/>
    </row>
    <row r="226" spans="1:17" ht="15.75">
      <c r="A226"/>
      <c r="B226" s="31"/>
      <c r="C226" s="32"/>
      <c r="D226" s="33"/>
      <c r="E226" s="33"/>
      <c r="F226" s="35"/>
      <c r="H226" s="33"/>
      <c r="I226" s="33"/>
      <c r="J226" s="35"/>
      <c r="L226" s="33"/>
      <c r="M226" s="33"/>
      <c r="N226" s="35"/>
      <c r="P226" s="33"/>
      <c r="Q226" s="33"/>
    </row>
    <row r="227" spans="1:17" ht="15.75">
      <c r="A227"/>
      <c r="B227" s="31"/>
      <c r="C227" s="32"/>
      <c r="D227" s="33"/>
      <c r="E227" s="33"/>
      <c r="F227" s="35"/>
      <c r="H227" s="33"/>
      <c r="I227" s="33"/>
      <c r="J227" s="35"/>
      <c r="L227" s="33"/>
      <c r="M227" s="33"/>
      <c r="N227" s="35"/>
      <c r="P227" s="33"/>
      <c r="Q227" s="33"/>
    </row>
    <row r="228" spans="1:17" ht="15.75">
      <c r="A228"/>
      <c r="B228" s="31"/>
      <c r="C228" s="32"/>
      <c r="D228" s="33"/>
      <c r="E228" s="33"/>
      <c r="F228" s="35"/>
      <c r="H228" s="33"/>
      <c r="I228" s="33"/>
      <c r="J228" s="35"/>
      <c r="L228" s="33"/>
      <c r="M228" s="33"/>
      <c r="N228" s="35"/>
      <c r="P228" s="33"/>
      <c r="Q228" s="33"/>
    </row>
    <row r="229" spans="1:17" ht="15.75">
      <c r="A229"/>
      <c r="B229" s="31"/>
      <c r="C229" s="32"/>
      <c r="D229" s="33"/>
      <c r="E229" s="33"/>
      <c r="F229" s="35"/>
      <c r="H229" s="33"/>
      <c r="I229" s="33"/>
      <c r="J229" s="35"/>
      <c r="L229" s="33"/>
      <c r="M229" s="33"/>
      <c r="N229" s="35"/>
      <c r="P229" s="33"/>
      <c r="Q229" s="33"/>
    </row>
    <row r="230" spans="1:17" ht="15.75">
      <c r="A230"/>
      <c r="B230" s="31"/>
      <c r="C230" s="32"/>
      <c r="D230" s="33"/>
      <c r="E230" s="33"/>
      <c r="F230" s="35"/>
      <c r="H230" s="33"/>
      <c r="I230" s="33"/>
      <c r="J230" s="35"/>
      <c r="L230" s="33"/>
      <c r="M230" s="33"/>
      <c r="N230" s="35"/>
      <c r="P230" s="33"/>
      <c r="Q230" s="33"/>
    </row>
    <row r="231" spans="1:17" ht="15.75">
      <c r="A231"/>
      <c r="B231" s="31"/>
      <c r="C231" s="32"/>
      <c r="D231" s="33"/>
      <c r="E231" s="33"/>
      <c r="F231" s="35"/>
      <c r="H231" s="33"/>
      <c r="I231" s="33"/>
      <c r="J231" s="35"/>
      <c r="L231" s="33"/>
      <c r="M231" s="33"/>
      <c r="N231" s="35"/>
      <c r="P231" s="33"/>
      <c r="Q231" s="33"/>
    </row>
    <row r="232" spans="1:17" ht="15.75">
      <c r="A232"/>
      <c r="B232" s="31"/>
      <c r="C232" s="32"/>
      <c r="D232" s="33"/>
      <c r="E232" s="33"/>
      <c r="F232" s="35"/>
      <c r="H232" s="33"/>
      <c r="I232" s="33"/>
      <c r="J232" s="35"/>
      <c r="L232" s="33"/>
      <c r="M232" s="33"/>
      <c r="N232" s="35"/>
      <c r="P232" s="33"/>
      <c r="Q232" s="33"/>
    </row>
    <row r="233" spans="1:17" ht="15.75">
      <c r="A233"/>
      <c r="B233" s="31"/>
      <c r="C233" s="32"/>
      <c r="D233" s="33"/>
      <c r="E233" s="33"/>
      <c r="F233" s="35"/>
      <c r="H233" s="33"/>
      <c r="I233" s="33"/>
      <c r="J233" s="35"/>
      <c r="L233" s="33"/>
      <c r="M233" s="33"/>
      <c r="N233" s="35"/>
      <c r="P233" s="33"/>
      <c r="Q233" s="33"/>
    </row>
    <row r="234" spans="1:17" ht="15.75">
      <c r="A234"/>
      <c r="B234" s="31"/>
      <c r="C234" s="32"/>
      <c r="D234" s="33"/>
      <c r="E234" s="33"/>
      <c r="F234" s="35"/>
      <c r="H234" s="33"/>
      <c r="I234" s="33"/>
      <c r="J234" s="35"/>
      <c r="L234" s="33"/>
      <c r="M234" s="33"/>
      <c r="N234" s="35"/>
      <c r="P234" s="33"/>
      <c r="Q234" s="33"/>
    </row>
    <row r="235" spans="1:17" ht="15.75">
      <c r="A235"/>
      <c r="B235" s="31"/>
      <c r="C235" s="32"/>
      <c r="D235" s="33"/>
      <c r="E235" s="33"/>
      <c r="F235" s="35"/>
      <c r="H235" s="33"/>
      <c r="I235" s="33"/>
      <c r="J235" s="35"/>
      <c r="L235" s="33"/>
      <c r="M235" s="33"/>
      <c r="N235" s="35"/>
      <c r="P235" s="33"/>
      <c r="Q235" s="33"/>
    </row>
    <row r="236" spans="1:17" ht="15.75">
      <c r="A236"/>
      <c r="B236" s="31"/>
      <c r="C236" s="32"/>
      <c r="D236" s="33"/>
      <c r="E236" s="33"/>
      <c r="F236" s="35"/>
      <c r="H236" s="33"/>
      <c r="I236" s="33"/>
      <c r="J236" s="35"/>
      <c r="L236" s="33"/>
      <c r="M236" s="33"/>
      <c r="N236" s="35"/>
      <c r="P236" s="33"/>
      <c r="Q236" s="33"/>
    </row>
    <row r="237" spans="1:17" ht="15.75">
      <c r="A237"/>
      <c r="B237" s="31"/>
      <c r="C237" s="32"/>
      <c r="D237" s="33"/>
      <c r="E237" s="33"/>
      <c r="F237" s="35"/>
      <c r="H237" s="33"/>
      <c r="I237" s="33"/>
      <c r="J237" s="35"/>
      <c r="L237" s="33"/>
      <c r="M237" s="33"/>
      <c r="N237" s="35"/>
      <c r="P237" s="33"/>
      <c r="Q237" s="33"/>
    </row>
    <row r="238" spans="1:17" ht="15.75">
      <c r="A238"/>
      <c r="B238" s="31"/>
      <c r="C238" s="32"/>
      <c r="D238" s="33"/>
      <c r="E238" s="33"/>
      <c r="F238" s="35"/>
      <c r="H238" s="33"/>
      <c r="I238" s="33"/>
      <c r="J238" s="35"/>
      <c r="L238" s="33"/>
      <c r="M238" s="33"/>
      <c r="N238" s="35"/>
      <c r="P238" s="33"/>
      <c r="Q238" s="33"/>
    </row>
    <row r="239" spans="1:17" ht="15.75">
      <c r="A239"/>
      <c r="B239" s="31"/>
      <c r="C239" s="32"/>
      <c r="D239" s="33"/>
      <c r="E239" s="33"/>
      <c r="F239" s="35"/>
      <c r="H239" s="33"/>
      <c r="I239" s="33"/>
      <c r="J239" s="35"/>
      <c r="L239" s="33"/>
      <c r="M239" s="33"/>
      <c r="N239" s="35"/>
      <c r="P239" s="33"/>
      <c r="Q239" s="33"/>
    </row>
    <row r="240" spans="1:17" ht="15.75">
      <c r="A240"/>
      <c r="B240" s="31"/>
      <c r="C240" s="32"/>
      <c r="D240" s="33"/>
      <c r="E240" s="33"/>
      <c r="F240" s="35"/>
      <c r="H240" s="33"/>
      <c r="I240" s="33"/>
      <c r="J240" s="35"/>
      <c r="L240" s="33"/>
      <c r="M240" s="33"/>
      <c r="N240" s="35"/>
      <c r="P240" s="33"/>
      <c r="Q240" s="33"/>
    </row>
    <row r="241" spans="1:17" ht="15.75">
      <c r="A241"/>
      <c r="B241" s="31"/>
      <c r="C241" s="32"/>
      <c r="D241" s="33"/>
      <c r="E241" s="33"/>
      <c r="F241" s="35"/>
      <c r="H241" s="33"/>
      <c r="I241" s="33"/>
      <c r="J241" s="35"/>
      <c r="L241" s="33"/>
      <c r="M241" s="33"/>
      <c r="N241" s="35"/>
      <c r="P241" s="33"/>
      <c r="Q241" s="33"/>
    </row>
    <row r="242" spans="1:17" ht="15.75">
      <c r="A242"/>
      <c r="B242" s="31"/>
      <c r="C242" s="32"/>
      <c r="D242" s="33"/>
      <c r="E242" s="33"/>
      <c r="F242" s="35"/>
      <c r="H242" s="33"/>
      <c r="I242" s="33"/>
      <c r="J242" s="35"/>
      <c r="L242" s="33"/>
      <c r="M242" s="33"/>
      <c r="N242" s="35"/>
      <c r="P242" s="33"/>
      <c r="Q242" s="33"/>
    </row>
    <row r="243" spans="1:17" ht="15.75">
      <c r="A243"/>
      <c r="B243" s="31"/>
      <c r="C243" s="32"/>
      <c r="D243" s="33"/>
      <c r="E243" s="33"/>
      <c r="F243" s="35"/>
      <c r="H243" s="33"/>
      <c r="I243" s="33"/>
      <c r="J243" s="35"/>
      <c r="L243" s="33"/>
      <c r="M243" s="33"/>
      <c r="N243" s="35"/>
      <c r="P243" s="33"/>
      <c r="Q243" s="33"/>
    </row>
    <row r="244" spans="1:17" ht="15.75">
      <c r="A244"/>
      <c r="B244" s="31"/>
      <c r="C244" s="32"/>
      <c r="D244" s="33"/>
      <c r="E244" s="33"/>
      <c r="F244" s="35"/>
      <c r="H244" s="33"/>
      <c r="I244" s="33"/>
      <c r="J244" s="35"/>
      <c r="L244" s="33"/>
      <c r="M244" s="33"/>
      <c r="N244" s="35"/>
      <c r="P244" s="33"/>
      <c r="Q244" s="33"/>
    </row>
    <row r="245" spans="1:17" ht="15.75">
      <c r="A245"/>
      <c r="B245" s="31"/>
      <c r="C245" s="32"/>
      <c r="D245" s="33"/>
      <c r="E245" s="33"/>
      <c r="F245" s="35"/>
      <c r="H245" s="33"/>
      <c r="I245" s="33"/>
      <c r="J245" s="35"/>
      <c r="L245" s="33"/>
      <c r="M245" s="33"/>
      <c r="N245" s="35"/>
      <c r="P245" s="33"/>
      <c r="Q245" s="33"/>
    </row>
    <row r="246" spans="1:17" ht="15.75">
      <c r="A246"/>
      <c r="B246" s="31"/>
      <c r="C246" s="32"/>
      <c r="D246" s="33"/>
      <c r="E246" s="33"/>
      <c r="F246" s="35"/>
      <c r="H246" s="33"/>
      <c r="I246" s="33"/>
      <c r="J246" s="35"/>
      <c r="L246" s="33"/>
      <c r="M246" s="33"/>
      <c r="N246" s="35"/>
      <c r="P246" s="33"/>
      <c r="Q246" s="33"/>
    </row>
    <row r="247" spans="1:17" ht="15.75">
      <c r="A247"/>
      <c r="B247" s="31"/>
      <c r="C247" s="32"/>
      <c r="D247" s="33"/>
      <c r="E247" s="33"/>
      <c r="F247" s="35"/>
      <c r="H247" s="33"/>
      <c r="I247" s="33"/>
      <c r="J247" s="35"/>
      <c r="L247" s="33"/>
      <c r="M247" s="33"/>
      <c r="N247" s="35"/>
      <c r="P247" s="33"/>
      <c r="Q247" s="33"/>
    </row>
    <row r="248" spans="1:17" ht="15.75">
      <c r="A248"/>
      <c r="B248" s="31"/>
      <c r="C248" s="32"/>
      <c r="D248" s="33"/>
      <c r="E248" s="33"/>
      <c r="F248" s="35"/>
      <c r="H248" s="33"/>
      <c r="I248" s="33"/>
      <c r="J248" s="35"/>
      <c r="L248" s="33"/>
      <c r="M248" s="33"/>
      <c r="N248" s="35"/>
      <c r="P248" s="33"/>
      <c r="Q248" s="33"/>
    </row>
    <row r="249" spans="1:17" ht="15.75">
      <c r="A249"/>
      <c r="B249" s="31"/>
      <c r="C249" s="32"/>
      <c r="D249" s="33"/>
      <c r="E249" s="33"/>
      <c r="F249" s="35"/>
      <c r="H249" s="33"/>
      <c r="I249" s="33"/>
      <c r="J249" s="35"/>
      <c r="L249" s="33"/>
      <c r="M249" s="33"/>
      <c r="N249" s="35"/>
      <c r="P249" s="33"/>
      <c r="Q249" s="33"/>
    </row>
    <row r="250" spans="1:17" ht="15.75">
      <c r="A250"/>
      <c r="B250" s="31"/>
      <c r="C250" s="32"/>
      <c r="D250" s="33"/>
      <c r="E250" s="33"/>
      <c r="F250" s="35"/>
      <c r="H250" s="33"/>
      <c r="I250" s="33"/>
      <c r="J250" s="35"/>
      <c r="L250" s="33"/>
      <c r="M250" s="33"/>
      <c r="N250" s="35"/>
      <c r="P250" s="33"/>
      <c r="Q250" s="33"/>
    </row>
    <row r="251" spans="1:17" ht="15.75">
      <c r="A251"/>
      <c r="B251" s="31"/>
      <c r="C251" s="32"/>
      <c r="D251" s="33"/>
      <c r="E251" s="33"/>
      <c r="F251" s="35"/>
      <c r="H251" s="33"/>
      <c r="I251" s="33"/>
      <c r="J251" s="35"/>
      <c r="L251" s="33"/>
      <c r="M251" s="33"/>
      <c r="N251" s="35"/>
      <c r="P251" s="33"/>
      <c r="Q251" s="33"/>
    </row>
    <row r="252" spans="1:17" ht="15.75">
      <c r="A252"/>
      <c r="B252" s="31"/>
      <c r="C252" s="32"/>
      <c r="D252" s="33"/>
      <c r="E252" s="33"/>
      <c r="F252" s="35"/>
      <c r="H252" s="33"/>
      <c r="I252" s="33"/>
      <c r="J252" s="35"/>
      <c r="L252" s="33"/>
      <c r="M252" s="33"/>
      <c r="N252" s="35"/>
      <c r="P252" s="33"/>
      <c r="Q252" s="33"/>
    </row>
    <row r="253" spans="1:17" ht="15.75">
      <c r="A253"/>
      <c r="B253" s="31"/>
      <c r="C253" s="32"/>
      <c r="D253" s="33"/>
      <c r="E253" s="33"/>
      <c r="F253" s="35"/>
      <c r="H253" s="33"/>
      <c r="I253" s="33"/>
      <c r="J253" s="35"/>
      <c r="L253" s="33"/>
      <c r="M253" s="33"/>
      <c r="N253" s="35"/>
      <c r="P253" s="33"/>
      <c r="Q253" s="33"/>
    </row>
    <row r="254" spans="1:17" ht="15.75">
      <c r="A254"/>
      <c r="B254" s="31"/>
      <c r="C254" s="32"/>
      <c r="D254" s="33"/>
      <c r="E254" s="33"/>
      <c r="F254" s="35"/>
      <c r="H254" s="33"/>
      <c r="I254" s="33"/>
      <c r="J254" s="35"/>
      <c r="L254" s="33"/>
      <c r="M254" s="33"/>
      <c r="N254" s="35"/>
      <c r="P254" s="33"/>
      <c r="Q254" s="33"/>
    </row>
  </sheetData>
  <sheetProtection/>
  <mergeCells count="35">
    <mergeCell ref="R4:R6"/>
    <mergeCell ref="A49:Q49"/>
    <mergeCell ref="N4:Q4"/>
    <mergeCell ref="C4:C6"/>
    <mergeCell ref="A93:B93"/>
    <mergeCell ref="A61:B61"/>
    <mergeCell ref="A82:Q82"/>
    <mergeCell ref="F4:I4"/>
    <mergeCell ref="F5:I5"/>
    <mergeCell ref="A94:Q94"/>
    <mergeCell ref="A42:Q42"/>
    <mergeCell ref="D4:D6"/>
    <mergeCell ref="A48:B48"/>
    <mergeCell ref="A81:B81"/>
    <mergeCell ref="A62:Q62"/>
    <mergeCell ref="A2:R2"/>
    <mergeCell ref="A1:Q1"/>
    <mergeCell ref="E4:E6"/>
    <mergeCell ref="A4:A6"/>
    <mergeCell ref="B4:B6"/>
    <mergeCell ref="A56:B56"/>
    <mergeCell ref="A41:B41"/>
    <mergeCell ref="J5:M5"/>
    <mergeCell ref="A3:R3"/>
    <mergeCell ref="A98:B98"/>
    <mergeCell ref="A97:B97"/>
    <mergeCell ref="A72:B72"/>
    <mergeCell ref="A57:Q57"/>
    <mergeCell ref="A73:Q73"/>
    <mergeCell ref="J4:M4"/>
    <mergeCell ref="A8:Q8"/>
    <mergeCell ref="A24:B24"/>
    <mergeCell ref="A25:Q25"/>
    <mergeCell ref="N5:Q5"/>
  </mergeCells>
  <printOptions/>
  <pageMargins left="0.1968503937007874" right="0.1968503937007874" top="0.1968503937007874" bottom="0.1968503937007874" header="0.1968503937007874" footer="0.1968503937007874"/>
  <pageSetup fitToHeight="0" fitToWidth="1" horizontalDpi="300" verticalDpi="300" orientation="landscape" paperSize="9" scale="47" r:id="rId1"/>
  <rowBreaks count="2" manualBreakCount="2">
    <brk id="3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Нина Олеговна Верединская</cp:lastModifiedBy>
  <cp:lastPrinted>2017-02-01T08:52:11Z</cp:lastPrinted>
  <dcterms:created xsi:type="dcterms:W3CDTF">2014-07-24T13:34:25Z</dcterms:created>
  <dcterms:modified xsi:type="dcterms:W3CDTF">2018-07-11T12:19:05Z</dcterms:modified>
  <cp:category/>
  <cp:version/>
  <cp:contentType/>
  <cp:contentStatus/>
</cp:coreProperties>
</file>